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.kurs\excel_fuf_cs_dd\loesungen\"/>
    </mc:Choice>
  </mc:AlternateContent>
  <bookViews>
    <workbookView xWindow="0" yWindow="0" windowWidth="20595" windowHeight="11235"/>
  </bookViews>
  <sheets>
    <sheet name="Reifen-A" sheetId="1" r:id="rId1"/>
  </sheets>
  <definedNames>
    <definedName name="Reifendaten">'Reifen-A'!$B$15:$D$24</definedName>
    <definedName name="Wartungskosten">'Reifen-A'!$F$4:$G$11</definedName>
  </definedNames>
  <calcPr calcId="152511"/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15" i="1"/>
  <c r="F15" i="1" l="1"/>
  <c r="G15" i="1"/>
  <c r="F17" i="1"/>
  <c r="G18" i="1"/>
  <c r="G19" i="1"/>
  <c r="G20" i="1"/>
  <c r="G21" i="1"/>
  <c r="G22" i="1"/>
  <c r="G24" i="1"/>
  <c r="H24" i="1" s="1"/>
  <c r="F16" i="1"/>
  <c r="F18" i="1"/>
  <c r="F19" i="1"/>
  <c r="F20" i="1"/>
  <c r="F21" i="1"/>
  <c r="F22" i="1"/>
  <c r="F23" i="1"/>
  <c r="G23" i="1" s="1"/>
  <c r="H23" i="1" s="1"/>
  <c r="F24" i="1"/>
  <c r="G16" i="1" l="1"/>
  <c r="H15" i="1" s="1"/>
  <c r="G17" i="1"/>
  <c r="H17" i="1" l="1"/>
  <c r="H19" i="1"/>
  <c r="H21" i="1"/>
  <c r="H16" i="1"/>
  <c r="H18" i="1"/>
  <c r="H20" i="1"/>
  <c r="H22" i="1"/>
  <c r="A15" i="1"/>
  <c r="A23" i="1"/>
  <c r="A24" i="1"/>
  <c r="A16" i="1" l="1"/>
  <c r="A17" i="1" s="1"/>
  <c r="A18" i="1" l="1"/>
  <c r="A19" i="1" s="1"/>
  <c r="A20" i="1" s="1"/>
  <c r="A21" i="1" s="1"/>
  <c r="A22" i="1" s="1"/>
  <c r="H5" i="1" l="1"/>
  <c r="H7" i="1"/>
  <c r="H9" i="1"/>
  <c r="H11" i="1"/>
  <c r="H6" i="1"/>
  <c r="H8" i="1"/>
  <c r="H10" i="1"/>
  <c r="H4" i="1"/>
  <c r="G26" i="1" l="1"/>
  <c r="H26" i="1" s="1"/>
</calcChain>
</file>

<file path=xl/sharedStrings.xml><?xml version="1.0" encoding="utf-8"?>
<sst xmlns="http://schemas.openxmlformats.org/spreadsheetml/2006/main" count="31" uniqueCount="31">
  <si>
    <t>Lauf-</t>
  </si>
  <si>
    <t>Kosten</t>
  </si>
  <si>
    <t>Anzahl in</t>
  </si>
  <si>
    <t>strecke</t>
  </si>
  <si>
    <t>je 1000 km</t>
  </si>
  <si>
    <t>der Gruppe</t>
  </si>
  <si>
    <t>Ergebnis eines Tests zur Laufleistung von</t>
  </si>
  <si>
    <t>Reifen verschiedener Firmen</t>
  </si>
  <si>
    <t>Markentabelle:</t>
  </si>
  <si>
    <t xml:space="preserve">Wartungstabelle:        </t>
  </si>
  <si>
    <t>Pos.</t>
  </si>
  <si>
    <t>Reifendaten</t>
  </si>
  <si>
    <t>Kosten je 1000 Kilometer</t>
  </si>
  <si>
    <t>Firma</t>
  </si>
  <si>
    <t>Preis</t>
  </si>
  <si>
    <t>Strecke</t>
  </si>
  <si>
    <t>Wartung</t>
  </si>
  <si>
    <t>Verschleiß</t>
  </si>
  <si>
    <t>gesamt</t>
  </si>
  <si>
    <t>Platzierung</t>
  </si>
  <si>
    <t>Grippliner</t>
  </si>
  <si>
    <t>Aquaspike</t>
  </si>
  <si>
    <t>Topspur</t>
  </si>
  <si>
    <t>Pneuradler</t>
  </si>
  <si>
    <t>Rainwalker</t>
  </si>
  <si>
    <t>Icespeed more</t>
  </si>
  <si>
    <t>Gibgummi</t>
  </si>
  <si>
    <t>Wartungskostenverteilung:</t>
  </si>
  <si>
    <t>Rolling Home</t>
  </si>
  <si>
    <t>Günstigster Reifen:</t>
  </si>
  <si>
    <t>Roadrunner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</si>
</sst>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0&quot; km&quot;"/>
    <numFmt numFmtId="166" formatCode="0&quot;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0" borderId="0" xfId="0" applyNumberFormat="1" applyBorder="1"/>
    <xf numFmtId="164" fontId="0" fillId="0" borderId="10" xfId="0" applyNumberFormat="1" applyBorder="1"/>
    <xf numFmtId="164" fontId="0" fillId="0" borderId="5" xfId="0" applyNumberFormat="1" applyBorder="1"/>
    <xf numFmtId="0" fontId="0" fillId="2" borderId="0" xfId="0" applyFill="1"/>
    <xf numFmtId="164" fontId="0" fillId="2" borderId="0" xfId="0" applyNumberFormat="1" applyFill="1"/>
    <xf numFmtId="0" fontId="0" fillId="3" borderId="10" xfId="0" applyFill="1" applyBorder="1"/>
    <xf numFmtId="0" fontId="0" fillId="3" borderId="11" xfId="0" applyFill="1" applyBorder="1"/>
    <xf numFmtId="0" fontId="0" fillId="3" borderId="7" xfId="0" applyFill="1" applyBorder="1"/>
    <xf numFmtId="164" fontId="0" fillId="0" borderId="11" xfId="0" applyNumberFormat="1" applyBorder="1"/>
    <xf numFmtId="164" fontId="0" fillId="0" borderId="8" xfId="0" applyNumberFormat="1" applyBorder="1"/>
    <xf numFmtId="165" fontId="0" fillId="3" borderId="10" xfId="0" applyNumberFormat="1" applyFill="1" applyBorder="1"/>
    <xf numFmtId="165" fontId="0" fillId="3" borderId="11" xfId="0" applyNumberFormat="1" applyFill="1" applyBorder="1"/>
    <xf numFmtId="166" fontId="0" fillId="0" borderId="5" xfId="0" applyNumberFormat="1" applyBorder="1"/>
    <xf numFmtId="166" fontId="0" fillId="0" borderId="8" xfId="0" applyNumberFormat="1" applyBorder="1"/>
    <xf numFmtId="165" fontId="0" fillId="3" borderId="9" xfId="0" applyNumberFormat="1" applyFill="1" applyBorder="1" applyProtection="1">
      <protection locked="0" hidden="1"/>
    </xf>
    <xf numFmtId="0" fontId="0" fillId="3" borderId="9" xfId="0" applyFill="1" applyBorder="1" applyProtection="1">
      <protection locked="0" hidden="1"/>
    </xf>
    <xf numFmtId="165" fontId="0" fillId="3" borderId="10" xfId="0" applyNumberFormat="1" applyFill="1" applyBorder="1" applyProtection="1">
      <protection locked="0" hidden="1"/>
    </xf>
    <xf numFmtId="0" fontId="0" fillId="3" borderId="10" xfId="0" applyFill="1" applyBorder="1" applyProtection="1">
      <protection locked="0" hidden="1"/>
    </xf>
    <xf numFmtId="165" fontId="0" fillId="3" borderId="11" xfId="0" applyNumberFormat="1" applyFill="1" applyBorder="1" applyProtection="1">
      <protection locked="0" hidden="1"/>
    </xf>
    <xf numFmtId="0" fontId="0" fillId="3" borderId="11" xfId="0" applyFill="1" applyBorder="1" applyProtection="1">
      <protection locked="0" hidden="1"/>
    </xf>
    <xf numFmtId="164" fontId="0" fillId="3" borderId="0" xfId="0" applyNumberFormat="1" applyFill="1" applyBorder="1" applyProtection="1">
      <protection locked="0" hidden="1"/>
    </xf>
    <xf numFmtId="164" fontId="0" fillId="0" borderId="7" xfId="0" applyNumberFormat="1" applyBorder="1"/>
    <xf numFmtId="164" fontId="0" fillId="3" borderId="0" xfId="0" applyNumberFormat="1" applyFill="1" applyBorder="1"/>
  </cellXfs>
  <cellStyles count="1">
    <cellStyle name="Standard" xfId="0" builtinId="0"/>
  </cellStyles>
  <dxfs count="3"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008000"/>
        </patternFill>
      </fill>
    </dxf>
  </dxfs>
  <tableStyles count="0" defaultTableStyle="TableStyleMedium9" defaultPivotStyle="PivotStyleLight16"/>
  <colors>
    <mruColors>
      <color rgb="FF008000"/>
      <color rgb="FF33CC33"/>
      <color rgb="FF18981B"/>
      <color rgb="FF29933D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Reifenvergleich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'Reifen-A'!$D$14</c:f>
              <c:strCache>
                <c:ptCount val="1"/>
                <c:pt idx="0">
                  <c:v>Strecke</c:v>
                </c:pt>
              </c:strCache>
            </c:strRef>
          </c:tx>
          <c:spPr>
            <a:blipFill dpi="0" rotWithShape="1">
              <a:blip xmlns:r="http://schemas.openxmlformats.org/officeDocument/2006/relationships" r:embed="rId1">
                <a:alphaModFix amt="90000"/>
              </a:blip>
              <a:srcRect/>
              <a:tile tx="0" ty="0" sx="100000" sy="100000" flip="none" algn="tl"/>
            </a:blipFill>
          </c:spPr>
          <c:invertIfNegative val="0"/>
          <c:pictureOptions>
            <c:pictureFormat val="stretch"/>
          </c:pictureOptions>
          <c:cat>
            <c:strRef>
              <c:f>'Reifen-A'!$B$15:$B$23</c:f>
              <c:strCache>
                <c:ptCount val="9"/>
                <c:pt idx="0">
                  <c:v>Rolling Home</c:v>
                </c:pt>
                <c:pt idx="1">
                  <c:v>Grippliner</c:v>
                </c:pt>
                <c:pt idx="2">
                  <c:v>Icespeed more</c:v>
                </c:pt>
                <c:pt idx="3">
                  <c:v>Gibgummi</c:v>
                </c:pt>
                <c:pt idx="4">
                  <c:v>Aquaspike</c:v>
                </c:pt>
                <c:pt idx="5">
                  <c:v>Topspur</c:v>
                </c:pt>
                <c:pt idx="6">
                  <c:v>Pneuradler</c:v>
                </c:pt>
                <c:pt idx="7">
                  <c:v>Rainwalker</c:v>
                </c:pt>
                <c:pt idx="8">
                  <c:v>Roadrunner</c:v>
                </c:pt>
              </c:strCache>
            </c:strRef>
          </c:cat>
          <c:val>
            <c:numRef>
              <c:f>'Reifen-A'!$D$15:$D$23</c:f>
              <c:numCache>
                <c:formatCode>0" km"</c:formatCode>
                <c:ptCount val="9"/>
                <c:pt idx="0">
                  <c:v>11500</c:v>
                </c:pt>
                <c:pt idx="1">
                  <c:v>22000</c:v>
                </c:pt>
                <c:pt idx="2">
                  <c:v>44000</c:v>
                </c:pt>
                <c:pt idx="3">
                  <c:v>51000</c:v>
                </c:pt>
                <c:pt idx="4">
                  <c:v>37000</c:v>
                </c:pt>
                <c:pt idx="5">
                  <c:v>23000</c:v>
                </c:pt>
                <c:pt idx="6">
                  <c:v>57000</c:v>
                </c:pt>
                <c:pt idx="7">
                  <c:v>17000</c:v>
                </c:pt>
                <c:pt idx="8">
                  <c:v>36000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71073408"/>
        <c:axId val="271074584"/>
      </c:barChart>
      <c:barChart>
        <c:barDir val="bar"/>
        <c:grouping val="stacked"/>
        <c:varyColors val="0"/>
        <c:ser>
          <c:idx val="2"/>
          <c:order val="1"/>
          <c:tx>
            <c:strRef>
              <c:f>'Reifen-A'!$E$14</c:f>
              <c:strCache>
                <c:ptCount val="1"/>
                <c:pt idx="0">
                  <c:v>Wartung</c:v>
                </c:pt>
              </c:strCache>
            </c:strRef>
          </c:tx>
          <c:spPr>
            <a:solidFill>
              <a:srgbClr val="C00000">
                <a:alpha val="95000"/>
              </a:srgbClr>
            </a:solidFill>
          </c:spPr>
          <c:invertIfNegative val="0"/>
          <c:cat>
            <c:strRef>
              <c:f>'Reifen-A'!$B$15:$B$23</c:f>
              <c:strCache>
                <c:ptCount val="9"/>
                <c:pt idx="0">
                  <c:v>Rolling Home</c:v>
                </c:pt>
                <c:pt idx="1">
                  <c:v>Grippliner</c:v>
                </c:pt>
                <c:pt idx="2">
                  <c:v>Icespeed more</c:v>
                </c:pt>
                <c:pt idx="3">
                  <c:v>Gibgummi</c:v>
                </c:pt>
                <c:pt idx="4">
                  <c:v>Aquaspike</c:v>
                </c:pt>
                <c:pt idx="5">
                  <c:v>Topspur</c:v>
                </c:pt>
                <c:pt idx="6">
                  <c:v>Pneuradler</c:v>
                </c:pt>
                <c:pt idx="7">
                  <c:v>Rainwalker</c:v>
                </c:pt>
                <c:pt idx="8">
                  <c:v>Roadrunner</c:v>
                </c:pt>
              </c:strCache>
            </c:strRef>
          </c:cat>
          <c:val>
            <c:numRef>
              <c:f>'Reifen-A'!$E$15:$E$23</c:f>
              <c:numCache>
                <c:formatCode>#,##0.00\ "€"</c:formatCode>
                <c:ptCount val="9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</c:ser>
        <c:ser>
          <c:idx val="3"/>
          <c:order val="2"/>
          <c:tx>
            <c:strRef>
              <c:f>'Reifen-A'!$F$14</c:f>
              <c:strCache>
                <c:ptCount val="1"/>
                <c:pt idx="0">
                  <c:v>Verschleiß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95000"/>
              </a:schemeClr>
            </a:solidFill>
          </c:spPr>
          <c:invertIfNegative val="0"/>
          <c:cat>
            <c:strRef>
              <c:f>'Reifen-A'!$B$15:$B$23</c:f>
              <c:strCache>
                <c:ptCount val="9"/>
                <c:pt idx="0">
                  <c:v>Rolling Home</c:v>
                </c:pt>
                <c:pt idx="1">
                  <c:v>Grippliner</c:v>
                </c:pt>
                <c:pt idx="2">
                  <c:v>Icespeed more</c:v>
                </c:pt>
                <c:pt idx="3">
                  <c:v>Gibgummi</c:v>
                </c:pt>
                <c:pt idx="4">
                  <c:v>Aquaspike</c:v>
                </c:pt>
                <c:pt idx="5">
                  <c:v>Topspur</c:v>
                </c:pt>
                <c:pt idx="6">
                  <c:v>Pneuradler</c:v>
                </c:pt>
                <c:pt idx="7">
                  <c:v>Rainwalker</c:v>
                </c:pt>
                <c:pt idx="8">
                  <c:v>Roadrunner</c:v>
                </c:pt>
              </c:strCache>
            </c:strRef>
          </c:cat>
          <c:val>
            <c:numRef>
              <c:f>'Reifen-A'!$F$15:$F$23</c:f>
              <c:numCache>
                <c:formatCode>#,##0.00\ "€"</c:formatCode>
                <c:ptCount val="9"/>
                <c:pt idx="0">
                  <c:v>2.8695652173913042</c:v>
                </c:pt>
                <c:pt idx="1">
                  <c:v>2.2727272727272725</c:v>
                </c:pt>
                <c:pt idx="2">
                  <c:v>1.9318181818181819</c:v>
                </c:pt>
                <c:pt idx="3">
                  <c:v>1.9411764705882353</c:v>
                </c:pt>
                <c:pt idx="4">
                  <c:v>1.7837837837837838</c:v>
                </c:pt>
                <c:pt idx="5">
                  <c:v>1.4347826086956521</c:v>
                </c:pt>
                <c:pt idx="6">
                  <c:v>3.1578947368421053</c:v>
                </c:pt>
                <c:pt idx="7">
                  <c:v>4.0588235294117645</c:v>
                </c:pt>
                <c:pt idx="8">
                  <c:v>2.7777777777777777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1075368"/>
        <c:axId val="271074192"/>
      </c:barChart>
      <c:catAx>
        <c:axId val="271073408"/>
        <c:scaling>
          <c:orientation val="minMax"/>
        </c:scaling>
        <c:delete val="0"/>
        <c:axPos val="l"/>
        <c:majorGridlines/>
        <c:minorGridlines/>
        <c:numFmt formatCode="General" sourceLinked="0"/>
        <c:majorTickMark val="out"/>
        <c:minorTickMark val="none"/>
        <c:tickLblPos val="nextTo"/>
        <c:crossAx val="271074584"/>
        <c:crosses val="autoZero"/>
        <c:auto val="1"/>
        <c:lblAlgn val="ctr"/>
        <c:lblOffset val="100"/>
        <c:noMultiLvlLbl val="0"/>
      </c:catAx>
      <c:valAx>
        <c:axId val="271074584"/>
        <c:scaling>
          <c:orientation val="minMax"/>
        </c:scaling>
        <c:delete val="0"/>
        <c:axPos val="b"/>
        <c:majorGridlines/>
        <c:minorGridlines/>
        <c:numFmt formatCode="0&quot; km&quot;" sourceLinked="1"/>
        <c:majorTickMark val="out"/>
        <c:minorTickMark val="none"/>
        <c:tickLblPos val="nextTo"/>
        <c:crossAx val="271073408"/>
        <c:crosses val="autoZero"/>
        <c:crossBetween val="between"/>
      </c:valAx>
      <c:valAx>
        <c:axId val="271074192"/>
        <c:scaling>
          <c:orientation val="minMax"/>
        </c:scaling>
        <c:delete val="0"/>
        <c:axPos val="t"/>
        <c:numFmt formatCode="#,##0.00\ &quot;€&quot;" sourceLinked="1"/>
        <c:majorTickMark val="out"/>
        <c:minorTickMark val="none"/>
        <c:tickLblPos val="nextTo"/>
        <c:crossAx val="271075368"/>
        <c:crosses val="max"/>
        <c:crossBetween val="between"/>
      </c:valAx>
      <c:catAx>
        <c:axId val="271075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71074192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57150</xdr:rowOff>
    </xdr:from>
    <xdr:to>
      <xdr:col>3</xdr:col>
      <xdr:colOff>400050</xdr:colOff>
      <xdr:row>5</xdr:row>
      <xdr:rowOff>66675</xdr:rowOff>
    </xdr:to>
    <xdr:pic>
      <xdr:nvPicPr>
        <xdr:cNvPr id="2" name="Bild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57150"/>
          <a:ext cx="1828800" cy="962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1</xdr:colOff>
      <xdr:row>26</xdr:row>
      <xdr:rowOff>161925</xdr:rowOff>
    </xdr:from>
    <xdr:to>
      <xdr:col>6</xdr:col>
      <xdr:colOff>714376</xdr:colOff>
      <xdr:row>49</xdr:row>
      <xdr:rowOff>190499</xdr:rowOff>
    </xdr:to>
    <xdr:sp macro="" textlink="">
      <xdr:nvSpPr>
        <xdr:cNvPr id="3" name="Textfeld 2"/>
        <xdr:cNvSpPr txBox="1"/>
      </xdr:nvSpPr>
      <xdr:spPr>
        <a:xfrm>
          <a:off x="1" y="5114925"/>
          <a:ext cx="5048250" cy="441007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000" b="1"/>
            <a:t>Berechnungen</a:t>
          </a:r>
          <a:r>
            <a:rPr lang="de-DE" sz="1000"/>
            <a:t>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/>
            <a:t>- </a:t>
          </a:r>
          <a:r>
            <a:rPr kumimoji="0" lang="de-DE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Verwenden Sie die richtigen Zahlenformate (Einheit ‘km’ in 'Laufstrecke' und 'Strecke')!</a:t>
          </a:r>
          <a:endParaRPr lang="de-DE" sz="1000"/>
        </a:p>
        <a:p>
          <a:r>
            <a:rPr lang="de-DE" sz="1000"/>
            <a:t>- Nutzen Sie die 'SVERWEIS'-Funktion zur Entnahme der 'Wartung' für den jeweiligen</a:t>
          </a:r>
        </a:p>
        <a:p>
          <a:r>
            <a:rPr lang="de-DE" sz="1000"/>
            <a:t>  Reifen aus der Tabelle 'Wartungskostenverteilung'  in Abhängigkeit von der Laufstrecke!</a:t>
          </a:r>
        </a:p>
        <a:p>
          <a:r>
            <a:rPr lang="de-DE" sz="1000"/>
            <a:t>  (Durch kürzere Strecken fallen mehrfach Montagekosten an.)</a:t>
          </a:r>
        </a:p>
        <a:p>
          <a:r>
            <a:rPr lang="de-DE" sz="1000"/>
            <a:t>- Berechnen Sie den 'Verschleiß' aus 'Preis' pro 'Strecke' auf jeweils 1000 km bezogen!</a:t>
          </a:r>
        </a:p>
        <a:p>
          <a:r>
            <a:rPr lang="de-DE" sz="1000"/>
            <a:t>- Ermitteln Sie die Summe der Kosten - und daraus den günstigsten Reifen!</a:t>
          </a:r>
        </a:p>
        <a:p>
          <a:r>
            <a:rPr lang="de-DE" sz="1000"/>
            <a:t>- Formatieren Sie Zeichen, Spaltenbreiten, Zellenausrichtungen</a:t>
          </a:r>
          <a:r>
            <a:rPr lang="de-DE" sz="1000" baseline="0"/>
            <a:t>, </a:t>
          </a:r>
          <a:r>
            <a:rPr lang="de-DE" sz="1000"/>
            <a:t>Tabellen-Rahmen!</a:t>
          </a:r>
        </a:p>
        <a:p>
          <a:r>
            <a:rPr lang="de-DE" sz="1000"/>
            <a:t>- Lassen Sie durch 'Bedingte Formatierung' die Strecken &gt;40000 km grün, &gt;20000 km gelb</a:t>
          </a:r>
        </a:p>
        <a:p>
          <a:r>
            <a:rPr lang="de-DE" sz="1000"/>
            <a:t>  und &gt;0 km rot einfärben!</a:t>
          </a:r>
        </a:p>
        <a:p>
          <a:endParaRPr lang="de-DE" sz="400" b="1"/>
        </a:p>
        <a:p>
          <a:r>
            <a:rPr lang="de-DE" sz="1000" b="1"/>
            <a:t>Formularausbau:</a:t>
          </a:r>
        </a:p>
        <a:p>
          <a:r>
            <a:rPr lang="de-DE" sz="1000"/>
            <a:t>- Machen Sie die Anzeige der Ergebnisse von den Streckeneingaben abhängig! ('WENN')</a:t>
          </a:r>
        </a:p>
        <a:p>
          <a:r>
            <a:rPr lang="de-DE" sz="1000"/>
            <a:t>  (siehe letzte 2 Zeilen: bleiben frei trotz Formel)! Kennzeichnen Sie die Eingabebereiche!</a:t>
          </a:r>
        </a:p>
        <a:p>
          <a:r>
            <a:rPr lang="de-DE" sz="1000"/>
            <a:t>- Testen Sie den Schutz durch Eingabe in den dafür vorgesehenen Zellen!</a:t>
          </a:r>
        </a:p>
        <a:p>
          <a:endParaRPr lang="de-DE" sz="400" b="1"/>
        </a:p>
        <a:p>
          <a:r>
            <a:rPr lang="de-DE" sz="1000" b="1"/>
            <a:t>Kalkulation</a:t>
          </a:r>
        </a:p>
        <a:p>
          <a:r>
            <a:rPr lang="de-DE" sz="1000"/>
            <a:t>- Vergeben Sie einen Namen für alle Eingabezellen der unteren Tabelle und einen weiteren</a:t>
          </a:r>
        </a:p>
        <a:p>
          <a:r>
            <a:rPr lang="de-DE" sz="1000"/>
            <a:t>  für die der oberen Tabelle. Wenden Sie letzteren in den Formeln an!  </a:t>
          </a:r>
        </a:p>
        <a:p>
          <a:r>
            <a:rPr lang="de-DE" sz="1000"/>
            <a:t>- Stellen Sie sicher, dass die Strecke zwischen 7.500 und 100.000 km liegt. Nutzen Sie eine</a:t>
          </a:r>
          <a:br>
            <a:rPr lang="de-DE" sz="1000"/>
          </a:br>
          <a:r>
            <a:rPr lang="de-DE" sz="1000"/>
            <a:t>  Fehler- und eine Eingabemeldung! </a:t>
          </a:r>
        </a:p>
        <a:p>
          <a:r>
            <a:rPr lang="de-DE" sz="1000"/>
            <a:t>- Kommentieren Sie in einem Bezug zu 'Wartung' die Nutzung der Zuordnungstabelle. </a:t>
          </a:r>
        </a:p>
        <a:p>
          <a:r>
            <a:rPr lang="de-DE" sz="1000"/>
            <a:t>- Wie weit fährt ein 100€ teurer Testreifen, mit einem Verschleiß  von 2,78€. auf 1000 km?</a:t>
          </a:r>
        </a:p>
        <a:p>
          <a:endParaRPr lang="de-DE" sz="400" b="1"/>
        </a:p>
        <a:p>
          <a:r>
            <a:rPr lang="de-DE" sz="1000" b="1"/>
            <a:t>Diagrammgestaltung: </a:t>
          </a:r>
        </a:p>
        <a:p>
          <a:r>
            <a:rPr lang="de-DE" sz="1000"/>
            <a:t>- Binden Sie ein 2D-Balkendiagramm zur Gegenüberstellung der Kosten auf diesem Blatt ein! </a:t>
          </a:r>
        </a:p>
        <a:p>
          <a:r>
            <a:rPr lang="de-DE" sz="1000"/>
            <a:t>- Stapeln Sie die Datenreihen Verschleiß und Wartung!</a:t>
          </a:r>
        </a:p>
        <a:p>
          <a:r>
            <a:rPr lang="de-DE" sz="1000"/>
            <a:t>- Blenden Sie im Hintergrund die Laufleistungen ein! Ordnen Sie Titel eindeutig zu! </a:t>
          </a:r>
        </a:p>
        <a:p>
          <a:r>
            <a:rPr lang="de-DE" sz="1000"/>
            <a:t>- Versehen Sie die Größenachse mit geeigneten Gitternetzlinien!</a:t>
          </a:r>
        </a:p>
        <a:p>
          <a:r>
            <a:rPr lang="de-DE" sz="1000"/>
            <a:t>- Kennzeichnen Sie den günstigsten Reifen mit einem Text! </a:t>
          </a:r>
        </a:p>
        <a:p>
          <a:endParaRPr lang="de-DE" sz="1000"/>
        </a:p>
      </xdr:txBody>
    </xdr:sp>
    <xdr:clientData/>
  </xdr:twoCellAnchor>
  <xdr:twoCellAnchor>
    <xdr:from>
      <xdr:col>8</xdr:col>
      <xdr:colOff>176211</xdr:colOff>
      <xdr:row>1</xdr:row>
      <xdr:rowOff>28575</xdr:rowOff>
    </xdr:from>
    <xdr:to>
      <xdr:col>17</xdr:col>
      <xdr:colOff>85724</xdr:colOff>
      <xdr:row>19</xdr:row>
      <xdr:rowOff>161925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Q51" sqref="Q51"/>
    </sheetView>
  </sheetViews>
  <sheetFormatPr baseColWidth="10" defaultRowHeight="15" x14ac:dyDescent="0.25"/>
  <cols>
    <col min="1" max="1" width="5.140625" customWidth="1"/>
    <col min="2" max="2" width="14.140625" customWidth="1"/>
    <col min="8" max="8" width="11" bestFit="1" customWidth="1"/>
  </cols>
  <sheetData>
    <row r="1" spans="1:8" x14ac:dyDescent="0.25">
      <c r="F1" s="1" t="s">
        <v>27</v>
      </c>
    </row>
    <row r="2" spans="1:8" x14ac:dyDescent="0.25">
      <c r="F2" s="9" t="s">
        <v>0</v>
      </c>
      <c r="G2" s="9" t="s">
        <v>1</v>
      </c>
      <c r="H2" s="4" t="s">
        <v>2</v>
      </c>
    </row>
    <row r="3" spans="1:8" x14ac:dyDescent="0.25">
      <c r="F3" s="11" t="s">
        <v>3</v>
      </c>
      <c r="G3" s="11" t="s">
        <v>4</v>
      </c>
      <c r="H3" s="8" t="s">
        <v>5</v>
      </c>
    </row>
    <row r="4" spans="1:8" x14ac:dyDescent="0.25">
      <c r="F4" s="26">
        <v>7500</v>
      </c>
      <c r="G4" s="27">
        <v>8</v>
      </c>
      <c r="H4" s="9">
        <f>COUNTIF(E$15:E$24,G4)</f>
        <v>0</v>
      </c>
    </row>
    <row r="5" spans="1:8" x14ac:dyDescent="0.25">
      <c r="F5" s="28">
        <v>8600</v>
      </c>
      <c r="G5" s="29">
        <v>7</v>
      </c>
      <c r="H5" s="10">
        <f t="shared" ref="H5:H11" si="0">COUNTIF(E$15:E$24,G5)</f>
        <v>0</v>
      </c>
    </row>
    <row r="6" spans="1:8" x14ac:dyDescent="0.25">
      <c r="F6" s="28">
        <v>10000</v>
      </c>
      <c r="G6" s="29">
        <v>6</v>
      </c>
      <c r="H6" s="10">
        <f t="shared" si="0"/>
        <v>1</v>
      </c>
    </row>
    <row r="7" spans="1:8" x14ac:dyDescent="0.25">
      <c r="B7" s="1" t="s">
        <v>6</v>
      </c>
      <c r="C7" s="1"/>
      <c r="D7" s="1"/>
      <c r="E7" s="1"/>
      <c r="F7" s="28">
        <v>12000</v>
      </c>
      <c r="G7" s="29">
        <v>5</v>
      </c>
      <c r="H7" s="10">
        <f t="shared" si="0"/>
        <v>0</v>
      </c>
    </row>
    <row r="8" spans="1:8" x14ac:dyDescent="0.25">
      <c r="B8" s="1" t="s">
        <v>7</v>
      </c>
      <c r="C8" s="1"/>
      <c r="D8" s="1"/>
      <c r="F8" s="28">
        <v>15000</v>
      </c>
      <c r="G8" s="29">
        <v>4</v>
      </c>
      <c r="H8" s="10">
        <f t="shared" si="0"/>
        <v>1</v>
      </c>
    </row>
    <row r="9" spans="1:8" x14ac:dyDescent="0.25">
      <c r="F9" s="28">
        <v>20000</v>
      </c>
      <c r="G9" s="29">
        <v>3</v>
      </c>
      <c r="H9" s="10">
        <f t="shared" si="0"/>
        <v>2</v>
      </c>
    </row>
    <row r="10" spans="1:8" x14ac:dyDescent="0.25">
      <c r="F10" s="28">
        <v>30000</v>
      </c>
      <c r="G10" s="29">
        <v>2</v>
      </c>
      <c r="H10" s="10">
        <f t="shared" si="0"/>
        <v>5</v>
      </c>
    </row>
    <row r="11" spans="1:8" x14ac:dyDescent="0.25">
      <c r="F11" s="30">
        <v>60000</v>
      </c>
      <c r="G11" s="31">
        <v>1</v>
      </c>
      <c r="H11" s="11">
        <f t="shared" si="0"/>
        <v>0</v>
      </c>
    </row>
    <row r="12" spans="1:8" x14ac:dyDescent="0.25">
      <c r="A12" s="1" t="s">
        <v>8</v>
      </c>
      <c r="B12" s="1"/>
      <c r="E12" s="1" t="s">
        <v>9</v>
      </c>
      <c r="F12" s="1"/>
    </row>
    <row r="13" spans="1:8" x14ac:dyDescent="0.25">
      <c r="A13" s="2" t="s">
        <v>10</v>
      </c>
      <c r="B13" s="2" t="s">
        <v>11</v>
      </c>
      <c r="C13" s="3"/>
      <c r="D13" s="4"/>
      <c r="E13" s="3" t="s">
        <v>12</v>
      </c>
      <c r="F13" s="3"/>
      <c r="G13" s="4"/>
      <c r="H13" s="4" t="s">
        <v>19</v>
      </c>
    </row>
    <row r="14" spans="1:8" x14ac:dyDescent="0.25">
      <c r="A14" s="6"/>
      <c r="B14" s="11" t="s">
        <v>13</v>
      </c>
      <c r="C14" s="7" t="s">
        <v>14</v>
      </c>
      <c r="D14" s="11" t="s">
        <v>15</v>
      </c>
      <c r="E14" s="7" t="s">
        <v>16</v>
      </c>
      <c r="F14" s="11" t="s">
        <v>17</v>
      </c>
      <c r="G14" s="8" t="s">
        <v>18</v>
      </c>
      <c r="H14" s="8"/>
    </row>
    <row r="15" spans="1:8" x14ac:dyDescent="0.25">
      <c r="A15" s="5">
        <f>IF(OR(B15="",C15="",D15=""),"",MAX(A$14:A14)+1)</f>
        <v>1</v>
      </c>
      <c r="B15" s="29" t="s">
        <v>28</v>
      </c>
      <c r="C15" s="32">
        <v>33</v>
      </c>
      <c r="D15" s="28">
        <v>11500</v>
      </c>
      <c r="E15" s="12">
        <f t="shared" ref="E15:E24" si="1">IF(D15="","",IF(D15&lt;F$4,"",VLOOKUP(D15,Wartungskosten,2)))</f>
        <v>6</v>
      </c>
      <c r="F15" s="13">
        <f>IF(OR(C15="",D15=""),"",IF(D15&lt;F$4,"",C15/D15*1000))</f>
        <v>2.8695652173913042</v>
      </c>
      <c r="G15" s="14">
        <f>IF(OR(E15="",F15=""),"",E15+F15)</f>
        <v>8.8695652173913047</v>
      </c>
      <c r="H15" s="24">
        <f>IF(G15="","",RANK(G15,G$15:G$24,1))</f>
        <v>9</v>
      </c>
    </row>
    <row r="16" spans="1:8" x14ac:dyDescent="0.25">
      <c r="A16" s="5">
        <f>IF(OR(B16="",C16="",D16=""),"",MAX(A$14:A15)+1)</f>
        <v>2</v>
      </c>
      <c r="B16" s="29" t="s">
        <v>20</v>
      </c>
      <c r="C16" s="32">
        <v>50</v>
      </c>
      <c r="D16" s="28">
        <v>22000</v>
      </c>
      <c r="E16" s="12">
        <f t="shared" si="1"/>
        <v>3</v>
      </c>
      <c r="F16" s="13">
        <f t="shared" ref="F16:F24" si="2">IF(OR(C16="",D16=""),"",IF(D16&lt;F$4,"",C16/D16*1000))</f>
        <v>2.2727272727272725</v>
      </c>
      <c r="G16" s="14">
        <f t="shared" ref="G16:G24" si="3">IF(OR(E16="",F16=""),"",E16+F16)</f>
        <v>5.2727272727272725</v>
      </c>
      <c r="H16" s="24">
        <f t="shared" ref="H16:H24" si="4">IF(G16="","",RANK(G16,G$15:G$24,1))</f>
        <v>7</v>
      </c>
    </row>
    <row r="17" spans="1:8" x14ac:dyDescent="0.25">
      <c r="A17" s="5">
        <f>IF(OR(B17="",C17="",D17=""),"",MAX(A$14:A16)+1)</f>
        <v>3</v>
      </c>
      <c r="B17" s="29" t="s">
        <v>25</v>
      </c>
      <c r="C17" s="32">
        <v>85</v>
      </c>
      <c r="D17" s="28">
        <v>44000</v>
      </c>
      <c r="E17" s="12">
        <f t="shared" si="1"/>
        <v>2</v>
      </c>
      <c r="F17" s="13">
        <f>IF(OR(C17="",D17=""),"",IF(D17&lt;F$4,"",C17/D17*1000))</f>
        <v>1.9318181818181819</v>
      </c>
      <c r="G17" s="14">
        <f t="shared" si="3"/>
        <v>3.9318181818181817</v>
      </c>
      <c r="H17" s="24">
        <f t="shared" si="4"/>
        <v>2</v>
      </c>
    </row>
    <row r="18" spans="1:8" x14ac:dyDescent="0.25">
      <c r="A18" s="5">
        <f>IF(OR(B18="",C18="",D18=""),"",MAX(A$14:A17)+1)</f>
        <v>4</v>
      </c>
      <c r="B18" s="29" t="s">
        <v>26</v>
      </c>
      <c r="C18" s="32">
        <v>99</v>
      </c>
      <c r="D18" s="28">
        <v>51000</v>
      </c>
      <c r="E18" s="12">
        <f t="shared" si="1"/>
        <v>2</v>
      </c>
      <c r="F18" s="13">
        <f t="shared" si="2"/>
        <v>1.9411764705882353</v>
      </c>
      <c r="G18" s="14">
        <f t="shared" si="3"/>
        <v>3.9411764705882355</v>
      </c>
      <c r="H18" s="24">
        <f t="shared" si="4"/>
        <v>3</v>
      </c>
    </row>
    <row r="19" spans="1:8" x14ac:dyDescent="0.25">
      <c r="A19" s="5">
        <f>IF(OR(B19="",C19="",D19=""),"",MAX(A$14:A18)+1)</f>
        <v>5</v>
      </c>
      <c r="B19" s="29" t="s">
        <v>21</v>
      </c>
      <c r="C19" s="32">
        <v>66</v>
      </c>
      <c r="D19" s="28">
        <v>37000</v>
      </c>
      <c r="E19" s="12">
        <f t="shared" si="1"/>
        <v>2</v>
      </c>
      <c r="F19" s="13">
        <f t="shared" si="2"/>
        <v>1.7837837837837838</v>
      </c>
      <c r="G19" s="14">
        <f t="shared" si="3"/>
        <v>3.7837837837837838</v>
      </c>
      <c r="H19" s="24">
        <f t="shared" si="4"/>
        <v>1</v>
      </c>
    </row>
    <row r="20" spans="1:8" x14ac:dyDescent="0.25">
      <c r="A20" s="5">
        <f>IF(OR(B20="",C20="",D20=""),"",MAX(A$14:A19)+1)</f>
        <v>6</v>
      </c>
      <c r="B20" s="29" t="s">
        <v>22</v>
      </c>
      <c r="C20" s="32">
        <v>33</v>
      </c>
      <c r="D20" s="28">
        <v>23000</v>
      </c>
      <c r="E20" s="12">
        <f t="shared" si="1"/>
        <v>3</v>
      </c>
      <c r="F20" s="13">
        <f t="shared" si="2"/>
        <v>1.4347826086956521</v>
      </c>
      <c r="G20" s="14">
        <f t="shared" si="3"/>
        <v>4.4347826086956523</v>
      </c>
      <c r="H20" s="24">
        <f t="shared" si="4"/>
        <v>4</v>
      </c>
    </row>
    <row r="21" spans="1:8" x14ac:dyDescent="0.25">
      <c r="A21" s="5">
        <f>IF(OR(B21="",C21="",D21=""),"",MAX(A$14:A20)+1)</f>
        <v>7</v>
      </c>
      <c r="B21" s="29" t="s">
        <v>23</v>
      </c>
      <c r="C21" s="32">
        <v>180</v>
      </c>
      <c r="D21" s="28">
        <v>57000</v>
      </c>
      <c r="E21" s="12">
        <f t="shared" si="1"/>
        <v>2</v>
      </c>
      <c r="F21" s="13">
        <f t="shared" si="2"/>
        <v>3.1578947368421053</v>
      </c>
      <c r="G21" s="14">
        <f t="shared" si="3"/>
        <v>5.1578947368421053</v>
      </c>
      <c r="H21" s="24">
        <f t="shared" si="4"/>
        <v>6</v>
      </c>
    </row>
    <row r="22" spans="1:8" x14ac:dyDescent="0.25">
      <c r="A22" s="5">
        <f>IF(OR(B22="",C22="",D22=""),"",MAX(A$14:A21)+1)</f>
        <v>8</v>
      </c>
      <c r="B22" s="29" t="s">
        <v>24</v>
      </c>
      <c r="C22" s="32">
        <v>69</v>
      </c>
      <c r="D22" s="28">
        <v>17000</v>
      </c>
      <c r="E22" s="12">
        <f t="shared" si="1"/>
        <v>4</v>
      </c>
      <c r="F22" s="13">
        <f t="shared" si="2"/>
        <v>4.0588235294117645</v>
      </c>
      <c r="G22" s="14">
        <f t="shared" si="3"/>
        <v>8.0588235294117645</v>
      </c>
      <c r="H22" s="24">
        <f t="shared" si="4"/>
        <v>8</v>
      </c>
    </row>
    <row r="23" spans="1:8" x14ac:dyDescent="0.25">
      <c r="A23" s="5">
        <f>IF(OR(B23="",C23="",D23=""),"",MAX(A$14:A22)+1)</f>
        <v>9</v>
      </c>
      <c r="B23" s="17" t="s">
        <v>30</v>
      </c>
      <c r="C23" s="34">
        <v>100</v>
      </c>
      <c r="D23" s="22">
        <v>36000</v>
      </c>
      <c r="E23" s="12">
        <f t="shared" si="1"/>
        <v>2</v>
      </c>
      <c r="F23" s="13">
        <f t="shared" si="2"/>
        <v>2.7777777777777777</v>
      </c>
      <c r="G23" s="14">
        <f t="shared" si="3"/>
        <v>4.7777777777777777</v>
      </c>
      <c r="H23" s="24">
        <f t="shared" si="4"/>
        <v>5</v>
      </c>
    </row>
    <row r="24" spans="1:8" x14ac:dyDescent="0.25">
      <c r="A24" s="6" t="str">
        <f>IF(OR(B24="",C24="",D24=""),"",MAX(A$14:A23)+1)</f>
        <v/>
      </c>
      <c r="B24" s="18"/>
      <c r="C24" s="19"/>
      <c r="D24" s="23"/>
      <c r="E24" s="33" t="str">
        <f t="shared" si="1"/>
        <v/>
      </c>
      <c r="F24" s="20" t="str">
        <f t="shared" si="2"/>
        <v/>
      </c>
      <c r="G24" s="21" t="str">
        <f t="shared" si="3"/>
        <v/>
      </c>
      <c r="H24" s="25" t="str">
        <f t="shared" si="4"/>
        <v/>
      </c>
    </row>
    <row r="26" spans="1:8" x14ac:dyDescent="0.25">
      <c r="E26" s="15" t="s">
        <v>29</v>
      </c>
      <c r="F26" s="15"/>
      <c r="G26" s="16">
        <f>MIN(G$15:G$24)</f>
        <v>3.7837837837837838</v>
      </c>
      <c r="H26" s="15" t="str">
        <f>INDEX(B15:B24,MATCH(G26,G15:G24,0))</f>
        <v>Aquaspike</v>
      </c>
    </row>
  </sheetData>
  <sheetProtection selectLockedCells="1"/>
  <conditionalFormatting sqref="D15:D24">
    <cfRule type="cellIs" dxfId="2" priority="3" operator="between">
      <formula>40000</formula>
      <formula>500000</formula>
    </cfRule>
    <cfRule type="cellIs" dxfId="1" priority="2" operator="between">
      <formula>20000</formula>
      <formula>39999</formula>
    </cfRule>
  </conditionalFormatting>
  <conditionalFormatting sqref="D15:D22">
    <cfRule type="cellIs" dxfId="0" priority="1" operator="between">
      <formula>0</formula>
      <formula>19999</formula>
    </cfRule>
  </conditionalFormatting>
  <dataValidations count="1">
    <dataValidation type="whole" allowBlank="1" showInputMessage="1" showErrorMessage="1" errorTitle="Fehlerinformation" error="Der eingegebene Wert liegt außerhalb des erlaubten Bereiches. Bitte korrigieren!" promptTitle="Information" prompt="Bitte wählen Sie einen Wert zwischen 7500 und 100000." sqref="D15:D24">
      <formula1>7500</formula1>
      <formula2>100000</formula2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Reifen-A</vt:lpstr>
      <vt:lpstr>Reifendaten</vt:lpstr>
      <vt:lpstr>Wartungskosten</vt:lpstr>
    </vt:vector>
  </TitlesOfParts>
  <Company>Sachsen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Brose</dc:creator>
  <cp:lastModifiedBy>Steffen Brose</cp:lastModifiedBy>
  <dcterms:created xsi:type="dcterms:W3CDTF">2011-06-15T06:39:08Z</dcterms:created>
  <dcterms:modified xsi:type="dcterms:W3CDTF">2018-11-16T12:37:45Z</dcterms:modified>
</cp:coreProperties>
</file>