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bookViews>
    <workbookView xWindow="0" yWindow="0" windowWidth="10620" windowHeight="6610" tabRatio="844"/>
  </bookViews>
  <sheets>
    <sheet name="ModalCo" sheetId="12" r:id="rId1"/>
    <sheet name="StdVarianKonfi" sheetId="1" r:id="rId2"/>
    <sheet name="zWert" sheetId="2" r:id="rId3"/>
    <sheet name="Korrell" sheetId="5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C5" i="1"/>
  <c r="D5" i="1" s="1"/>
  <c r="C2" i="12" l="1"/>
  <c r="C5" i="12"/>
  <c r="C4" i="12"/>
  <c r="C3" i="12"/>
  <c r="C1" i="12"/>
  <c r="C6" i="5" l="1"/>
  <c r="E3" i="5" s="1"/>
  <c r="G3" i="5" s="1"/>
  <c r="B6" i="5"/>
  <c r="D2" i="5" s="1"/>
  <c r="E4" i="5" l="1"/>
  <c r="G4" i="5" s="1"/>
  <c r="E5" i="5"/>
  <c r="G5" i="5" s="1"/>
  <c r="E2" i="5"/>
  <c r="G2" i="5" s="1"/>
  <c r="F2" i="5"/>
  <c r="D4" i="5"/>
  <c r="D5" i="5"/>
  <c r="D3" i="5"/>
  <c r="G6" i="5" l="1"/>
  <c r="H2" i="5"/>
  <c r="H5" i="5"/>
  <c r="F5" i="5"/>
  <c r="H4" i="5"/>
  <c r="F4" i="5"/>
  <c r="H3" i="5"/>
  <c r="F3" i="5"/>
  <c r="F6" i="5" l="1"/>
  <c r="H6" i="5"/>
  <c r="E8" i="5" s="1"/>
  <c r="B10" i="1" l="1"/>
  <c r="B11" i="1"/>
  <c r="B9" i="2"/>
  <c r="B6" i="2"/>
  <c r="B8" i="1" l="1"/>
  <c r="E10" i="1" s="1"/>
  <c r="E11" i="1" s="1"/>
  <c r="B9" i="1"/>
  <c r="C12" i="1" l="1"/>
  <c r="C2" i="1"/>
  <c r="D2" i="1" s="1"/>
  <c r="C3" i="1"/>
  <c r="D3" i="1" s="1"/>
  <c r="C4" i="1"/>
  <c r="D4" i="1" s="1"/>
  <c r="B12" i="1"/>
  <c r="B13" i="1" l="1"/>
  <c r="B14" i="1"/>
  <c r="D6" i="1"/>
  <c r="C10" i="1" s="1"/>
  <c r="C11" i="1" s="1"/>
</calcChain>
</file>

<file path=xl/sharedStrings.xml><?xml version="1.0" encoding="utf-8"?>
<sst xmlns="http://schemas.openxmlformats.org/spreadsheetml/2006/main" count="49" uniqueCount="45">
  <si>
    <t>Anzahl</t>
  </si>
  <si>
    <t>Summe</t>
  </si>
  <si>
    <t>Soll: 36</t>
  </si>
  <si>
    <t>a</t>
  </si>
  <si>
    <t>Modus</t>
  </si>
  <si>
    <t>b</t>
  </si>
  <si>
    <t>Median</t>
  </si>
  <si>
    <t>c</t>
  </si>
  <si>
    <t>Mittelwert</t>
  </si>
  <si>
    <t>d</t>
  </si>
  <si>
    <t>Histogramm</t>
  </si>
  <si>
    <t>Mittelwert repräsentiert nicht die Verteilung, er kommt gar nicht vor.</t>
  </si>
  <si>
    <t>Anna</t>
  </si>
  <si>
    <t>Beate</t>
  </si>
  <si>
    <t>Dora</t>
  </si>
  <si>
    <t>Emil</t>
  </si>
  <si>
    <t>Frank</t>
  </si>
  <si>
    <t>Gera</t>
  </si>
  <si>
    <t>Manu</t>
  </si>
  <si>
    <t>Nora</t>
  </si>
  <si>
    <t>Peter</t>
  </si>
  <si>
    <t>Uwe</t>
  </si>
  <si>
    <t>Werner</t>
  </si>
  <si>
    <t>Zara</t>
  </si>
  <si>
    <t>Daten</t>
  </si>
  <si>
    <t>Summe der quadrierten Abweichungen:</t>
  </si>
  <si>
    <t>n</t>
  </si>
  <si>
    <t>Varianz</t>
  </si>
  <si>
    <t>Standardabweichung</t>
  </si>
  <si>
    <t>Konfidenz</t>
  </si>
  <si>
    <t>Untere Grenze</t>
  </si>
  <si>
    <t>Obere Grenze</t>
  </si>
  <si>
    <t>https://de.wikihow.com/Konfidenzintervalle-berechnen</t>
  </si>
  <si>
    <t>Probe</t>
  </si>
  <si>
    <t>z</t>
  </si>
  <si>
    <t>Perzentil</t>
  </si>
  <si>
    <t>x1</t>
  </si>
  <si>
    <t>zwert</t>
  </si>
  <si>
    <t>Prozent</t>
  </si>
  <si>
    <t>100-Prozent</t>
  </si>
  <si>
    <t>kleiner</t>
  </si>
  <si>
    <t>x</t>
  </si>
  <si>
    <t>y</t>
  </si>
  <si>
    <t>xi-X^</t>
  </si>
  <si>
    <t>(xi-MittlX)²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</si>
</sst>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305E"/>
      </left>
      <right style="medium">
        <color rgb="FF00305E"/>
      </right>
      <top style="medium">
        <color rgb="FF00305E"/>
      </top>
      <bottom style="medium">
        <color rgb="FF00305E"/>
      </bottom>
      <diagonal/>
    </border>
    <border>
      <left/>
      <right style="medium">
        <color rgb="FF00305E"/>
      </right>
      <top style="medium">
        <color rgb="FF00305E"/>
      </top>
      <bottom style="medium">
        <color rgb="FF00305E"/>
      </bottom>
      <diagonal/>
    </border>
    <border>
      <left style="medium">
        <color rgb="FF00305E"/>
      </left>
      <right style="medium">
        <color rgb="FF00305E"/>
      </right>
      <top/>
      <bottom style="medium">
        <color rgb="FF00305E"/>
      </bottom>
      <diagonal/>
    </border>
    <border>
      <left/>
      <right style="medium">
        <color rgb="FF00305E"/>
      </right>
      <top/>
      <bottom style="medium">
        <color rgb="FF00305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quotePrefix="1"/>
    <xf numFmtId="0" fontId="0" fillId="0" borderId="0" xfId="0" applyNumberFormat="1"/>
    <xf numFmtId="0" fontId="1" fillId="0" borderId="0" xfId="0" applyNumberFormat="1" applyFon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0" fontId="0" fillId="0" borderId="4" xfId="0" applyNumberForma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1"/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</cellXfs>
  <cellStyles count="2">
    <cellStyle name="Hyperlink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.wikihow.com/Konfidenzintervalle-berechn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16" sqref="H16"/>
    </sheetView>
  </sheetViews>
  <sheetFormatPr baseColWidth="10" defaultColWidth="8.7265625" defaultRowHeight="14.5" x14ac:dyDescent="0.35"/>
  <cols>
    <col min="1" max="1" width="8.453125" customWidth="1"/>
  </cols>
  <sheetData>
    <row r="1" spans="1:4" x14ac:dyDescent="0.35">
      <c r="B1" t="s">
        <v>0</v>
      </c>
      <c r="C1">
        <f>COUNT(B10:B21)</f>
        <v>12</v>
      </c>
    </row>
    <row r="2" spans="1:4" x14ac:dyDescent="0.35">
      <c r="B2" t="s">
        <v>1</v>
      </c>
      <c r="C2">
        <f>SUM(B10:B21)</f>
        <v>28</v>
      </c>
      <c r="D2" t="s">
        <v>2</v>
      </c>
    </row>
    <row r="3" spans="1:4" x14ac:dyDescent="0.35">
      <c r="A3" t="s">
        <v>3</v>
      </c>
      <c r="B3" t="s">
        <v>4</v>
      </c>
      <c r="C3">
        <f>_xlfn.MODE.SNGL(B10:B21)</f>
        <v>2</v>
      </c>
    </row>
    <row r="4" spans="1:4" x14ac:dyDescent="0.35">
      <c r="A4" t="s">
        <v>5</v>
      </c>
      <c r="B4" t="s">
        <v>6</v>
      </c>
      <c r="C4">
        <f>MEDIAN(B10:B21)</f>
        <v>2</v>
      </c>
    </row>
    <row r="5" spans="1:4" x14ac:dyDescent="0.35">
      <c r="A5" t="s">
        <v>7</v>
      </c>
      <c r="B5" t="s">
        <v>8</v>
      </c>
      <c r="C5">
        <f>AVERAGE(B10:B21)</f>
        <v>2.3333333333333335</v>
      </c>
    </row>
    <row r="6" spans="1:4" x14ac:dyDescent="0.35">
      <c r="A6" t="s">
        <v>9</v>
      </c>
      <c r="B6" t="s">
        <v>10</v>
      </c>
    </row>
    <row r="7" spans="1:4" x14ac:dyDescent="0.35">
      <c r="B7" t="s">
        <v>11</v>
      </c>
    </row>
    <row r="9" spans="1:4" ht="15" thickBot="1" x14ac:dyDescent="0.4"/>
    <row r="10" spans="1:4" ht="15" thickBot="1" x14ac:dyDescent="0.4">
      <c r="A10" t="s">
        <v>12</v>
      </c>
      <c r="B10" s="12">
        <v>5</v>
      </c>
    </row>
    <row r="11" spans="1:4" ht="15" thickBot="1" x14ac:dyDescent="0.4">
      <c r="A11" t="s">
        <v>13</v>
      </c>
      <c r="B11" s="13">
        <v>2</v>
      </c>
    </row>
    <row r="12" spans="1:4" ht="15" thickBot="1" x14ac:dyDescent="0.4">
      <c r="A12" t="s">
        <v>14</v>
      </c>
      <c r="B12" s="13">
        <v>3</v>
      </c>
    </row>
    <row r="13" spans="1:4" ht="15" thickBot="1" x14ac:dyDescent="0.4">
      <c r="A13" t="s">
        <v>15</v>
      </c>
      <c r="B13" s="13">
        <v>1</v>
      </c>
    </row>
    <row r="14" spans="1:4" ht="15" thickBot="1" x14ac:dyDescent="0.4">
      <c r="A14" t="s">
        <v>16</v>
      </c>
      <c r="B14" s="13">
        <v>2</v>
      </c>
    </row>
    <row r="15" spans="1:4" ht="15" thickBot="1" x14ac:dyDescent="0.4">
      <c r="A15" t="s">
        <v>17</v>
      </c>
      <c r="B15" s="13">
        <v>2</v>
      </c>
    </row>
    <row r="16" spans="1:4" ht="15" thickBot="1" x14ac:dyDescent="0.4">
      <c r="A16" t="s">
        <v>18</v>
      </c>
      <c r="B16" s="13">
        <v>3</v>
      </c>
    </row>
    <row r="17" spans="1:2" ht="15" thickBot="1" x14ac:dyDescent="0.4">
      <c r="A17" t="s">
        <v>19</v>
      </c>
      <c r="B17" s="13">
        <v>2</v>
      </c>
    </row>
    <row r="18" spans="1:2" ht="15" thickBot="1" x14ac:dyDescent="0.4">
      <c r="A18" t="s">
        <v>20</v>
      </c>
      <c r="B18" s="13">
        <v>2</v>
      </c>
    </row>
    <row r="19" spans="1:2" ht="15" thickBot="1" x14ac:dyDescent="0.4">
      <c r="A19" t="s">
        <v>21</v>
      </c>
      <c r="B19" s="13">
        <v>1</v>
      </c>
    </row>
    <row r="20" spans="1:2" ht="15" thickBot="1" x14ac:dyDescent="0.4">
      <c r="A20" t="s">
        <v>22</v>
      </c>
      <c r="B20" s="13">
        <v>2</v>
      </c>
    </row>
    <row r="21" spans="1:2" ht="15" thickBot="1" x14ac:dyDescent="0.4">
      <c r="A21" t="s">
        <v>23</v>
      </c>
      <c r="B21" s="13">
        <v>3</v>
      </c>
    </row>
    <row r="22" spans="1:2" ht="15" thickBot="1" x14ac:dyDescent="0.4">
      <c r="B22" s="13">
        <v>2</v>
      </c>
    </row>
  </sheetData>
  <sortState ref="B10:B22">
    <sortCondition ref="B10:B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" sqref="D2"/>
    </sheetView>
  </sheetViews>
  <sheetFormatPr baseColWidth="10" defaultColWidth="11.453125" defaultRowHeight="14.5" x14ac:dyDescent="0.35"/>
  <cols>
    <col min="1" max="1" width="18.453125" bestFit="1" customWidth="1"/>
  </cols>
  <sheetData>
    <row r="1" spans="1:7" x14ac:dyDescent="0.35">
      <c r="B1" t="s">
        <v>24</v>
      </c>
    </row>
    <row r="2" spans="1:7" x14ac:dyDescent="0.35">
      <c r="B2">
        <v>-3</v>
      </c>
      <c r="C2">
        <f>B2-$B$9</f>
        <v>-3</v>
      </c>
      <c r="D2">
        <f>C2^2</f>
        <v>9</v>
      </c>
    </row>
    <row r="3" spans="1:7" x14ac:dyDescent="0.35">
      <c r="B3">
        <v>0</v>
      </c>
      <c r="C3">
        <f>B3-$B$9</f>
        <v>0</v>
      </c>
      <c r="D3">
        <f>C3^2</f>
        <v>0</v>
      </c>
    </row>
    <row r="4" spans="1:7" x14ac:dyDescent="0.35">
      <c r="B4">
        <v>3</v>
      </c>
      <c r="C4">
        <f>B4-$B$9</f>
        <v>3</v>
      </c>
      <c r="D4">
        <f>C4^2</f>
        <v>9</v>
      </c>
    </row>
    <row r="5" spans="1:7" x14ac:dyDescent="0.35">
      <c r="B5">
        <v>0</v>
      </c>
      <c r="C5">
        <f>B5-$B$9</f>
        <v>0</v>
      </c>
      <c r="D5">
        <f>C5^2</f>
        <v>0</v>
      </c>
      <c r="F5" s="9"/>
      <c r="G5" s="9"/>
    </row>
    <row r="6" spans="1:7" x14ac:dyDescent="0.35">
      <c r="C6" s="8" t="s">
        <v>25</v>
      </c>
      <c r="D6">
        <f>SUM(D2:D5)</f>
        <v>18</v>
      </c>
      <c r="F6" s="9"/>
      <c r="G6" s="9"/>
    </row>
    <row r="7" spans="1:7" x14ac:dyDescent="0.35">
      <c r="F7" s="9"/>
      <c r="G7" s="9"/>
    </row>
    <row r="8" spans="1:7" x14ac:dyDescent="0.35">
      <c r="A8" t="s">
        <v>26</v>
      </c>
      <c r="B8">
        <f>COUNT(B2:B5)</f>
        <v>4</v>
      </c>
      <c r="F8" s="9"/>
      <c r="G8" s="9"/>
    </row>
    <row r="9" spans="1:7" x14ac:dyDescent="0.35">
      <c r="A9" t="s">
        <v>8</v>
      </c>
      <c r="B9">
        <f>AVERAGE(B2:B5)</f>
        <v>0</v>
      </c>
      <c r="F9" s="9"/>
      <c r="G9" s="9"/>
    </row>
    <row r="10" spans="1:7" x14ac:dyDescent="0.35">
      <c r="A10" t="s">
        <v>27</v>
      </c>
      <c r="B10">
        <f>VARA(B2:B5)</f>
        <v>6</v>
      </c>
      <c r="C10">
        <f>1/(B8-1)*D6</f>
        <v>6</v>
      </c>
      <c r="E10" s="10">
        <f>SQRT(B8)</f>
        <v>2</v>
      </c>
      <c r="F10" s="9"/>
      <c r="G10" s="9"/>
    </row>
    <row r="11" spans="1:7" x14ac:dyDescent="0.35">
      <c r="A11" t="s">
        <v>28</v>
      </c>
      <c r="B11" s="10">
        <f>_xlfn.STDEV.S(B2:B5)</f>
        <v>2.4494897427831779</v>
      </c>
      <c r="C11" s="10">
        <f>SQRT(C10)</f>
        <v>2.4494897427831779</v>
      </c>
      <c r="E11" s="10">
        <f>B11/E10</f>
        <v>1.2247448713915889</v>
      </c>
      <c r="F11" s="9"/>
      <c r="G11" s="9"/>
    </row>
    <row r="12" spans="1:7" x14ac:dyDescent="0.35">
      <c r="A12" t="s">
        <v>29</v>
      </c>
      <c r="B12" s="10">
        <f>_xlfn.CONFIDENCE.NORM(0.05,B11,B8)</f>
        <v>2.400455838177654</v>
      </c>
      <c r="C12" s="10">
        <f>1.96*E11</f>
        <v>2.4004999479275142</v>
      </c>
      <c r="D12" s="1"/>
      <c r="F12">
        <f>B11*3</f>
        <v>7.3484692283495336</v>
      </c>
    </row>
    <row r="13" spans="1:7" x14ac:dyDescent="0.35">
      <c r="A13" t="s">
        <v>30</v>
      </c>
      <c r="B13" s="10">
        <f>B9-C12</f>
        <v>-2.4004999479275142</v>
      </c>
      <c r="C13" s="10"/>
    </row>
    <row r="14" spans="1:7" x14ac:dyDescent="0.35">
      <c r="A14" t="s">
        <v>31</v>
      </c>
      <c r="B14" s="10">
        <f>B9+C12</f>
        <v>2.4004999479275142</v>
      </c>
      <c r="C14" s="10"/>
    </row>
    <row r="16" spans="1:7" x14ac:dyDescent="0.35">
      <c r="A16" s="11" t="s">
        <v>32</v>
      </c>
    </row>
  </sheetData>
  <hyperlinks>
    <hyperlink ref="A16" r:id="rId1"/>
  </hyperlinks>
  <pageMargins left="0.7" right="0.7" top="0.78740157499999996" bottom="0.78740157499999996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18.453125" bestFit="1" customWidth="1"/>
  </cols>
  <sheetData>
    <row r="1" spans="1:5" ht="15" thickBot="1" x14ac:dyDescent="0.4">
      <c r="B1" t="s">
        <v>33</v>
      </c>
    </row>
    <row r="2" spans="1:5" ht="15" thickBot="1" x14ac:dyDescent="0.4">
      <c r="A2" t="s">
        <v>8</v>
      </c>
      <c r="B2">
        <v>200</v>
      </c>
      <c r="D2" s="4" t="s">
        <v>34</v>
      </c>
      <c r="E2" s="5" t="s">
        <v>35</v>
      </c>
    </row>
    <row r="3" spans="1:5" ht="15" thickBot="1" x14ac:dyDescent="0.4">
      <c r="A3" t="s">
        <v>28</v>
      </c>
      <c r="B3">
        <v>5</v>
      </c>
      <c r="D3" s="6">
        <v>0</v>
      </c>
      <c r="E3" s="7">
        <v>0.5</v>
      </c>
    </row>
    <row r="4" spans="1:5" ht="15" thickBot="1" x14ac:dyDescent="0.4">
      <c r="A4" t="s">
        <v>36</v>
      </c>
      <c r="B4">
        <v>205</v>
      </c>
      <c r="D4" s="6">
        <v>0.1</v>
      </c>
      <c r="E4" s="7">
        <v>0.53983000000000003</v>
      </c>
    </row>
    <row r="5" spans="1:5" ht="15" thickBot="1" x14ac:dyDescent="0.4">
      <c r="D5" s="6">
        <v>0.2</v>
      </c>
      <c r="E5" s="7">
        <v>0.57926</v>
      </c>
    </row>
    <row r="6" spans="1:5" ht="15" thickBot="1" x14ac:dyDescent="0.4">
      <c r="A6" t="s">
        <v>37</v>
      </c>
      <c r="B6">
        <f>(B4-B2)/B3</f>
        <v>1</v>
      </c>
      <c r="D6" s="6">
        <v>0.3</v>
      </c>
      <c r="E6" s="7">
        <v>0.61790999999999996</v>
      </c>
    </row>
    <row r="7" spans="1:5" ht="15" thickBot="1" x14ac:dyDescent="0.4">
      <c r="D7" s="6">
        <v>0.4</v>
      </c>
      <c r="E7" s="7">
        <v>0.65542</v>
      </c>
    </row>
    <row r="8" spans="1:5" ht="15" thickBot="1" x14ac:dyDescent="0.4">
      <c r="A8" t="s">
        <v>38</v>
      </c>
      <c r="B8" s="2">
        <v>84.132999999999996</v>
      </c>
      <c r="D8" s="6">
        <v>0.5</v>
      </c>
      <c r="E8" s="7">
        <v>0.69145999999999996</v>
      </c>
    </row>
    <row r="9" spans="1:5" ht="15" thickBot="1" x14ac:dyDescent="0.4">
      <c r="A9" t="s">
        <v>39</v>
      </c>
      <c r="B9" s="3">
        <f>100-B8</f>
        <v>15.867000000000004</v>
      </c>
      <c r="D9" s="6">
        <v>0.6</v>
      </c>
      <c r="E9" s="7">
        <v>0.72575000000000001</v>
      </c>
    </row>
    <row r="10" spans="1:5" ht="15" thickBot="1" x14ac:dyDescent="0.4">
      <c r="D10" s="6">
        <v>0.7</v>
      </c>
      <c r="E10" s="7">
        <v>0.75804000000000005</v>
      </c>
    </row>
    <row r="11" spans="1:5" ht="15" thickBot="1" x14ac:dyDescent="0.4">
      <c r="D11" s="6">
        <v>0.8</v>
      </c>
      <c r="E11" s="7">
        <v>0.78813999999999995</v>
      </c>
    </row>
    <row r="12" spans="1:5" ht="15" thickBot="1" x14ac:dyDescent="0.4">
      <c r="D12" s="6">
        <v>0.9</v>
      </c>
      <c r="E12" s="7">
        <v>0.81594</v>
      </c>
    </row>
    <row r="13" spans="1:5" ht="15" thickBot="1" x14ac:dyDescent="0.4">
      <c r="B13" t="s">
        <v>40</v>
      </c>
      <c r="D13" s="6">
        <v>1</v>
      </c>
      <c r="E13" s="7">
        <v>0.84133999999999998</v>
      </c>
    </row>
    <row r="14" spans="1:5" ht="15" thickBot="1" x14ac:dyDescent="0.4">
      <c r="D14" s="6">
        <v>1.1000000000000001</v>
      </c>
      <c r="E14" s="7">
        <v>0.86433000000000004</v>
      </c>
    </row>
    <row r="15" spans="1:5" ht="15" thickBot="1" x14ac:dyDescent="0.4">
      <c r="D15" s="6">
        <v>1.2</v>
      </c>
      <c r="E15" s="7">
        <v>0.88492999999999999</v>
      </c>
    </row>
    <row r="16" spans="1:5" ht="15" thickBot="1" x14ac:dyDescent="0.4">
      <c r="D16" s="6">
        <v>1.3</v>
      </c>
      <c r="E16" s="7">
        <v>0.9032</v>
      </c>
    </row>
    <row r="17" spans="4:5" ht="15" thickBot="1" x14ac:dyDescent="0.4">
      <c r="D17" s="6">
        <v>1.4</v>
      </c>
      <c r="E17" s="7">
        <v>0.91923999999999995</v>
      </c>
    </row>
    <row r="18" spans="4:5" ht="15" thickBot="1" x14ac:dyDescent="0.4">
      <c r="D18" s="6">
        <v>1.5</v>
      </c>
      <c r="E18" s="7">
        <v>0.93318999999999996</v>
      </c>
    </row>
    <row r="19" spans="4:5" ht="15" thickBot="1" x14ac:dyDescent="0.4">
      <c r="D19" s="6">
        <v>1.6</v>
      </c>
      <c r="E19" s="7">
        <v>0.94520000000000004</v>
      </c>
    </row>
    <row r="20" spans="4:5" ht="15" thickBot="1" x14ac:dyDescent="0.4">
      <c r="D20" s="6">
        <v>1.7</v>
      </c>
      <c r="E20" s="7">
        <v>0.95543</v>
      </c>
    </row>
    <row r="21" spans="4:5" ht="15" thickBot="1" x14ac:dyDescent="0.4">
      <c r="D21" s="6">
        <v>1.8</v>
      </c>
      <c r="E21" s="7">
        <v>0.96406999999999998</v>
      </c>
    </row>
    <row r="22" spans="4:5" ht="15" thickBot="1" x14ac:dyDescent="0.4">
      <c r="D22" s="6">
        <v>1.9</v>
      </c>
      <c r="E22" s="7">
        <v>0.97128000000000003</v>
      </c>
    </row>
    <row r="23" spans="4:5" ht="15" thickBot="1" x14ac:dyDescent="0.4">
      <c r="D23" s="6">
        <v>2</v>
      </c>
      <c r="E23" s="7">
        <v>0.97724999999999995</v>
      </c>
    </row>
    <row r="24" spans="4:5" ht="15" thickBot="1" x14ac:dyDescent="0.4">
      <c r="D24" s="6">
        <v>2.1</v>
      </c>
      <c r="E24" s="7">
        <v>0.98214000000000001</v>
      </c>
    </row>
    <row r="25" spans="4:5" ht="15" thickBot="1" x14ac:dyDescent="0.4">
      <c r="D25" s="6">
        <v>2.2000000000000002</v>
      </c>
      <c r="E25" s="7">
        <v>0.98609999999999998</v>
      </c>
    </row>
    <row r="26" spans="4:5" ht="15" thickBot="1" x14ac:dyDescent="0.4">
      <c r="D26" s="6">
        <v>2.2999999999999998</v>
      </c>
      <c r="E26" s="7">
        <v>0.98928000000000005</v>
      </c>
    </row>
    <row r="27" spans="4:5" ht="15" thickBot="1" x14ac:dyDescent="0.4">
      <c r="D27" s="6">
        <v>2.4</v>
      </c>
      <c r="E27" s="7">
        <v>0.99180000000000001</v>
      </c>
    </row>
    <row r="28" spans="4:5" ht="15" thickBot="1" x14ac:dyDescent="0.4">
      <c r="D28" s="6">
        <v>2.5</v>
      </c>
      <c r="E28" s="7">
        <v>0.99378999999999995</v>
      </c>
    </row>
    <row r="29" spans="4:5" ht="15" thickBot="1" x14ac:dyDescent="0.4">
      <c r="D29" s="6">
        <v>2.6</v>
      </c>
      <c r="E29" s="7">
        <v>0.99534</v>
      </c>
    </row>
    <row r="30" spans="4:5" ht="15" thickBot="1" x14ac:dyDescent="0.4">
      <c r="D30" s="6">
        <v>2.7</v>
      </c>
      <c r="E30" s="7">
        <v>0.99653000000000003</v>
      </c>
    </row>
    <row r="31" spans="4:5" ht="15" thickBot="1" x14ac:dyDescent="0.4">
      <c r="D31" s="6">
        <v>2.8</v>
      </c>
      <c r="E31" s="7">
        <v>0.99743999999999999</v>
      </c>
    </row>
    <row r="32" spans="4:5" ht="15" thickBot="1" x14ac:dyDescent="0.4">
      <c r="D32" s="6">
        <v>2.9</v>
      </c>
      <c r="E32" s="7">
        <v>0.99812999999999996</v>
      </c>
    </row>
    <row r="33" spans="4:5" ht="15" thickBot="1" x14ac:dyDescent="0.4">
      <c r="D33" s="6">
        <v>3</v>
      </c>
      <c r="E33" s="7">
        <v>0.99865000000000004</v>
      </c>
    </row>
    <row r="34" spans="4:5" ht="15" thickBot="1" x14ac:dyDescent="0.4">
      <c r="D34" s="6">
        <v>3.1</v>
      </c>
      <c r="E34" s="7">
        <v>0.99902999999999997</v>
      </c>
    </row>
    <row r="35" spans="4:5" ht="15" thickBot="1" x14ac:dyDescent="0.4">
      <c r="D35" s="6">
        <v>3.2</v>
      </c>
      <c r="E35" s="7">
        <v>0.99931000000000003</v>
      </c>
    </row>
    <row r="36" spans="4:5" ht="15" thickBot="1" x14ac:dyDescent="0.4">
      <c r="D36" s="6">
        <v>3.3</v>
      </c>
      <c r="E36" s="7">
        <v>0.99951999999999996</v>
      </c>
    </row>
    <row r="37" spans="4:5" ht="15" thickBot="1" x14ac:dyDescent="0.4">
      <c r="D37" s="6">
        <v>3.4</v>
      </c>
      <c r="E37" s="7">
        <v>0.99965999999999999</v>
      </c>
    </row>
    <row r="38" spans="4:5" ht="15" thickBot="1" x14ac:dyDescent="0.4">
      <c r="D38" s="6">
        <v>3.5</v>
      </c>
      <c r="E38" s="7">
        <v>0.99977000000000005</v>
      </c>
    </row>
    <row r="39" spans="4:5" ht="15" thickBot="1" x14ac:dyDescent="0.4">
      <c r="D39" s="6">
        <v>3.6</v>
      </c>
      <c r="E39" s="7">
        <v>0.99983999999999995</v>
      </c>
    </row>
    <row r="40" spans="4:5" ht="15" thickBot="1" x14ac:dyDescent="0.4">
      <c r="D40" s="6">
        <v>3.7</v>
      </c>
      <c r="E40" s="7">
        <v>0.99988999999999995</v>
      </c>
    </row>
    <row r="41" spans="4:5" ht="15" thickBot="1" x14ac:dyDescent="0.4">
      <c r="D41" s="6">
        <v>3.8</v>
      </c>
      <c r="E41" s="7">
        <v>0.99992999999999999</v>
      </c>
    </row>
    <row r="42" spans="4:5" ht="15" thickBot="1" x14ac:dyDescent="0.4">
      <c r="D42" s="6">
        <v>3.9</v>
      </c>
      <c r="E42" s="7">
        <v>0.99995000000000001</v>
      </c>
    </row>
    <row r="43" spans="4:5" ht="15" thickBot="1" x14ac:dyDescent="0.4">
      <c r="D43" s="6">
        <v>4</v>
      </c>
      <c r="E43" s="7">
        <v>0.99997000000000003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="170" zoomScaleNormal="170" workbookViewId="0">
      <selection activeCell="B8" sqref="B8"/>
    </sheetView>
  </sheetViews>
  <sheetFormatPr baseColWidth="10" defaultColWidth="11.453125" defaultRowHeight="14.5" x14ac:dyDescent="0.35"/>
  <sheetData>
    <row r="1" spans="1:8" x14ac:dyDescent="0.35">
      <c r="B1" t="s">
        <v>41</v>
      </c>
      <c r="C1" t="s">
        <v>42</v>
      </c>
      <c r="D1" t="s">
        <v>43</v>
      </c>
      <c r="F1" t="s">
        <v>44</v>
      </c>
    </row>
    <row r="2" spans="1:8" x14ac:dyDescent="0.35">
      <c r="B2">
        <v>2</v>
      </c>
      <c r="C2">
        <v>4</v>
      </c>
      <c r="D2">
        <f>B2-$B$6</f>
        <v>-1.25</v>
      </c>
      <c r="E2">
        <f>C2-$C$6</f>
        <v>1</v>
      </c>
      <c r="F2">
        <f t="shared" ref="F2:G5" si="0">D2^2</f>
        <v>1.5625</v>
      </c>
      <c r="G2">
        <f t="shared" si="0"/>
        <v>1</v>
      </c>
      <c r="H2">
        <f>D2*E2</f>
        <v>-1.25</v>
      </c>
    </row>
    <row r="3" spans="1:8" x14ac:dyDescent="0.35">
      <c r="B3">
        <v>2</v>
      </c>
      <c r="C3">
        <v>3</v>
      </c>
      <c r="D3">
        <f>B3-$B$6</f>
        <v>-1.25</v>
      </c>
      <c r="E3">
        <f>C3-$C$6</f>
        <v>0</v>
      </c>
      <c r="F3">
        <f t="shared" si="0"/>
        <v>1.5625</v>
      </c>
      <c r="G3">
        <f t="shared" si="0"/>
        <v>0</v>
      </c>
      <c r="H3">
        <f>D3*E3</f>
        <v>0</v>
      </c>
    </row>
    <row r="4" spans="1:8" x14ac:dyDescent="0.35">
      <c r="B4">
        <v>4</v>
      </c>
      <c r="C4">
        <v>2</v>
      </c>
      <c r="D4">
        <f>B4-$B$6</f>
        <v>0.75</v>
      </c>
      <c r="E4">
        <f>C4-$C$6</f>
        <v>-1</v>
      </c>
      <c r="F4">
        <f t="shared" si="0"/>
        <v>0.5625</v>
      </c>
      <c r="G4">
        <f t="shared" si="0"/>
        <v>1</v>
      </c>
      <c r="H4">
        <f>D4*E4</f>
        <v>-0.75</v>
      </c>
    </row>
    <row r="5" spans="1:8" x14ac:dyDescent="0.35">
      <c r="B5">
        <v>5</v>
      </c>
      <c r="C5">
        <v>3</v>
      </c>
      <c r="D5">
        <f>B5-$B$6</f>
        <v>1.75</v>
      </c>
      <c r="E5">
        <f>C5-$C$6</f>
        <v>0</v>
      </c>
      <c r="F5">
        <f t="shared" si="0"/>
        <v>3.0625</v>
      </c>
      <c r="G5">
        <f t="shared" si="0"/>
        <v>0</v>
      </c>
      <c r="H5">
        <f>D5*E5</f>
        <v>0</v>
      </c>
    </row>
    <row r="6" spans="1:8" x14ac:dyDescent="0.35">
      <c r="A6" t="s">
        <v>8</v>
      </c>
      <c r="B6">
        <f>AVERAGE(B2:B5)</f>
        <v>3.25</v>
      </c>
      <c r="C6">
        <f>AVERAGE(C2:C5)</f>
        <v>3</v>
      </c>
      <c r="F6">
        <f>SUM(F2:F5)</f>
        <v>6.75</v>
      </c>
      <c r="G6">
        <f>SUM(G2:G5)</f>
        <v>2</v>
      </c>
      <c r="H6">
        <f>SUM(H2:H5)</f>
        <v>-2</v>
      </c>
    </row>
    <row r="8" spans="1:8" x14ac:dyDescent="0.35">
      <c r="E8">
        <f>H6/(SQRT(F6*G6))</f>
        <v>-0.54433105395181736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ModalCo</vt:lpstr>
      <vt:lpstr>StdVarianKonfi</vt:lpstr>
      <vt:lpstr>zWert</vt:lpstr>
      <vt:lpstr>Korrell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Neubauer</dc:creator>
  <cp:keywords/>
  <dc:description/>
  <cp:lastModifiedBy>Maria Neubauer</cp:lastModifiedBy>
  <cp:revision/>
  <dcterms:created xsi:type="dcterms:W3CDTF">2020-05-27T11:49:38Z</dcterms:created>
  <dcterms:modified xsi:type="dcterms:W3CDTF">2020-09-29T09:49:28Z</dcterms:modified>
  <cp:category/>
  <cp:contentStatus/>
</cp:coreProperties>
</file>