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H\OneDrive\Desktop\WHZ\Informationssysteme\"/>
    </mc:Choice>
  </mc:AlternateContent>
  <xr:revisionPtr revIDLastSave="3" documentId="8_{965252F8-220B-46BE-A2C9-965D291DAFAD}" xr6:coauthVersionLast="36" xr6:coauthVersionMax="36" xr10:uidLastSave="{02F37C4D-5759-47B9-83E0-95BC10DD7120}"/>
  <bookViews>
    <workbookView xWindow="0" yWindow="0" windowWidth="24552" windowHeight="10056" xr2:uid="{A8E5F8E6-6770-4835-97E1-8110ABF7154F}"/>
  </bookViews>
  <sheets>
    <sheet name="Notenübersicht" sheetId="1" r:id="rId1"/>
    <sheet name="Diplomarbeit" sheetId="3" r:id="rId2"/>
    <sheet name="Notenstatistik" sheetId="4" r:id="rId3"/>
    <sheet name="Wahlpflichtmodule" sheetId="5" r:id="rId4"/>
    <sheet name="Tabelle4" sheetId="8" r:id="rId5"/>
  </sheets>
  <definedNames>
    <definedName name="_xlcn.WorksheetConnection_WahlpflichtmoduleAE1" hidden="1">Wahlpflichtmodule!$A:$D</definedName>
  </definedNames>
  <calcPr calcId="191029"/>
  <pivotCaches>
    <pivotCache cacheId="65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Wahlpflichtmodule!$A:$E"/>
        </x15:modelTables>
      </x15:dataModel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  <c r="G5" i="4"/>
  <c r="C11" i="4"/>
  <c r="C2" i="4" l="1"/>
  <c r="G1" i="4"/>
  <c r="G2" i="4"/>
  <c r="G3" i="4"/>
  <c r="C1" i="4"/>
  <c r="G4" i="4"/>
  <c r="C9" i="3"/>
  <c r="D10" i="1"/>
  <c r="B5" i="3"/>
  <c r="D9" i="1" s="1"/>
  <c r="C5" i="4" l="1"/>
  <c r="C6" i="4"/>
  <c r="C7" i="4"/>
  <c r="C8" i="4"/>
  <c r="C9" i="4"/>
  <c r="C3" i="4"/>
  <c r="C4" i="4"/>
  <c r="C10" i="4"/>
  <c r="B1" i="4"/>
  <c r="B9" i="4"/>
  <c r="B11" i="4"/>
  <c r="B2" i="4"/>
  <c r="B10" i="4"/>
  <c r="B3" i="4"/>
  <c r="B4" i="4"/>
  <c r="B8" i="4"/>
  <c r="B5" i="4"/>
  <c r="B6" i="4"/>
  <c r="B7" i="4"/>
  <c r="E2" i="1"/>
  <c r="C10" i="1"/>
  <c r="E3" i="1"/>
  <c r="E4" i="1"/>
  <c r="E5" i="1"/>
  <c r="E6" i="1"/>
  <c r="E7" i="1"/>
  <c r="E8" i="1"/>
  <c r="E9" i="1"/>
  <c r="E1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3C3C3E-123B-4D33-B4E4-1F2427E056C8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2DDD780-EFAD-4AC8-A9AE-901C35CD4783}" name="WorksheetConnection_Wahlpflichtmodule!$A:$E" type="102" refreshedVersion="6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WahlpflichtmoduleAE1"/>
        </x15:connection>
      </ext>
    </extLst>
  </connection>
</connections>
</file>

<file path=xl/sharedStrings.xml><?xml version="1.0" encoding="utf-8"?>
<sst xmlns="http://schemas.openxmlformats.org/spreadsheetml/2006/main" count="372" uniqueCount="106">
  <si>
    <t>Modulnummer</t>
  </si>
  <si>
    <t>KFT400</t>
  </si>
  <si>
    <t>Modulname</t>
  </si>
  <si>
    <t>ECTS</t>
  </si>
  <si>
    <t>Parametrisch assoziative Bauteil- und Baugruppenkonstruktion</t>
  </si>
  <si>
    <t>Mathematik Grundlagen</t>
  </si>
  <si>
    <t>Konstruktionslehre</t>
  </si>
  <si>
    <t>Informationssysteme</t>
  </si>
  <si>
    <t>SPR603</t>
  </si>
  <si>
    <t>Diplomarbeit</t>
  </si>
  <si>
    <t>Note</t>
  </si>
  <si>
    <t>gewichteteNoten</t>
  </si>
  <si>
    <t>MBK01020</t>
  </si>
  <si>
    <t>Techn. Mechanik I Statik</t>
  </si>
  <si>
    <t>AMB04010</t>
  </si>
  <si>
    <t>PTI07000</t>
  </si>
  <si>
    <t>AMB03010</t>
  </si>
  <si>
    <t>Grundl. D. Werkstofftechnik</t>
  </si>
  <si>
    <t>PTI00410</t>
  </si>
  <si>
    <t>Techn. Englisch</t>
  </si>
  <si>
    <t>Ist</t>
  </si>
  <si>
    <t>Wichtung</t>
  </si>
  <si>
    <t>Ergebnis</t>
  </si>
  <si>
    <t>Gesamt</t>
  </si>
  <si>
    <t>Soll</t>
  </si>
  <si>
    <t>Schriftlich</t>
  </si>
  <si>
    <t>Kolloquium</t>
  </si>
  <si>
    <t>Sehr gut</t>
  </si>
  <si>
    <t>Gut</t>
  </si>
  <si>
    <t>Befriedigend</t>
  </si>
  <si>
    <t>Ausreichend</t>
  </si>
  <si>
    <t>Ungenügend</t>
  </si>
  <si>
    <t>Grundlagen Getriebetechnik / kinematische Simulation</t>
  </si>
  <si>
    <t>Deutsch - 100%</t>
  </si>
  <si>
    <t>Leichtbau I</t>
  </si>
  <si>
    <t>Deutsch - 90%</t>
  </si>
  <si>
    <t>Englisch - 10%</t>
  </si>
  <si>
    <t>Kfz-Elektrik / Elektronik</t>
  </si>
  <si>
    <t>Zwischensumme</t>
  </si>
  <si>
    <t>Modul</t>
  </si>
  <si>
    <t>Lehrsprache</t>
  </si>
  <si>
    <t>MBK06120</t>
  </si>
  <si>
    <t>Kfz-Service- und Recyclingorganisation</t>
  </si>
  <si>
    <t>WIW01010</t>
  </si>
  <si>
    <t>Einführung - Betriebswirtschaftslehre 2</t>
  </si>
  <si>
    <t>für den SSP KIU ergänzende WahlmoduleEs sind Wahlmodule im Umfang von 8 ECTS zu erbringen.</t>
  </si>
  <si>
    <t>AMB01500</t>
  </si>
  <si>
    <t>Grundlagen der Automatisierung</t>
  </si>
  <si>
    <t>AMB02120</t>
  </si>
  <si>
    <t>Hydraulik I / Tribologie I</t>
  </si>
  <si>
    <t>AMB02200</t>
  </si>
  <si>
    <t>Tribologie / Betriebsstoffe</t>
  </si>
  <si>
    <t>KFT01260</t>
  </si>
  <si>
    <t>Angewandte Strömungslehre</t>
  </si>
  <si>
    <t>KFT02850</t>
  </si>
  <si>
    <t>Wahlmodul im Sommersemester</t>
  </si>
  <si>
    <t>KFT04260</t>
  </si>
  <si>
    <t>Mechanische Antriebselemente</t>
  </si>
  <si>
    <t>KFT04270</t>
  </si>
  <si>
    <t>Zahnradgetriebe</t>
  </si>
  <si>
    <t>KFT04290</t>
  </si>
  <si>
    <t>CAD-Parametrische Flächenkonstruktion</t>
  </si>
  <si>
    <t>KFT04330</t>
  </si>
  <si>
    <t>Rechnerunterstützte Konstruktion</t>
  </si>
  <si>
    <t>KFT04340</t>
  </si>
  <si>
    <t>Rechnergestützte Produktentwicklung I (CAE I)</t>
  </si>
  <si>
    <t>KFT04520</t>
  </si>
  <si>
    <t>Betriebsfestigkeit</t>
  </si>
  <si>
    <t>KFT06800</t>
  </si>
  <si>
    <t>Thermische Kfz-Komponenten</t>
  </si>
  <si>
    <t>KFT06810</t>
  </si>
  <si>
    <t>Energiemanagement im Kfz</t>
  </si>
  <si>
    <t>MBK06220</t>
  </si>
  <si>
    <t>Antriebstechnik</t>
  </si>
  <si>
    <t>MBK06320</t>
  </si>
  <si>
    <t>Konstruktion Verbrennungsmotoren I</t>
  </si>
  <si>
    <t>MBK06380</t>
  </si>
  <si>
    <t>Schraubenverbindungen und Gleitlager in Kraftfahrzeugen</t>
  </si>
  <si>
    <t>MBK06430</t>
  </si>
  <si>
    <t>Simulation und messtechnische Erfassung des Fahr- und Funktionsverhaltens von Kraftfahrzeugen</t>
  </si>
  <si>
    <t>MBK06520</t>
  </si>
  <si>
    <t>Karosseriekonstruktion I</t>
  </si>
  <si>
    <t>MBK06540</t>
  </si>
  <si>
    <t>Aerodynamik / Passive Sicherheit</t>
  </si>
  <si>
    <t>MBK06550</t>
  </si>
  <si>
    <t>Drawing / Design I</t>
  </si>
  <si>
    <t>SPR06170</t>
  </si>
  <si>
    <t>Advanced Technical English</t>
  </si>
  <si>
    <t>Englisch - 100%</t>
  </si>
  <si>
    <t>WIW03520</t>
  </si>
  <si>
    <t>Einführung in das Marketing</t>
  </si>
  <si>
    <t>Design I</t>
  </si>
  <si>
    <t>Package</t>
  </si>
  <si>
    <t>fü den SSP KEK ergänzende WahlmoduleEs sind Wahlmodule im Umfang von 4 ECTS zu erbringen.</t>
  </si>
  <si>
    <t>Hydraulik / Pneumatik in Fahrzeugen</t>
  </si>
  <si>
    <t>Entwicklung von Kfz-Baugruppen I</t>
  </si>
  <si>
    <t>für den SSP KFM ergänzende WahlmoduleEs sind Wahlmodule im Umfang von 4 ECTS zu erbringen.</t>
  </si>
  <si>
    <t>Arbeitsverfahren Verbrennungsmotoren I für den Stg. Kraftfahrzeugtechnik</t>
  </si>
  <si>
    <t>Motormechanik</t>
  </si>
  <si>
    <t>für den SSP VMA ergänzende WahlmoduleEs sind Wahlmodule im Umfang von 4 ECTS zu erbringen.</t>
  </si>
  <si>
    <t>Zeilenbeschriftungen</t>
  </si>
  <si>
    <t>(Leer)</t>
  </si>
  <si>
    <t>Gesamtergebnis</t>
  </si>
  <si>
    <t>Modulsprache</t>
  </si>
  <si>
    <t>4</t>
  </si>
  <si>
    <t>Spaltenbeschriftungen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</si>
</sst>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41" fontId="0" fillId="0" borderId="0" xfId="1" applyFon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Dezimal [0]" xfId="1" builtinId="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Noten-Diagramm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Notenstatistik!$A$1:$A$11</c:f>
              <c:numCache>
                <c:formatCode>General</c:formatCode>
                <c:ptCount val="11"/>
                <c:pt idx="0">
                  <c:v>1</c:v>
                </c:pt>
                <c:pt idx="1">
                  <c:v>1.3</c:v>
                </c:pt>
                <c:pt idx="2">
                  <c:v>1.7</c:v>
                </c:pt>
                <c:pt idx="3">
                  <c:v>2</c:v>
                </c:pt>
                <c:pt idx="4">
                  <c:v>2.2999999999999998</c:v>
                </c:pt>
                <c:pt idx="5">
                  <c:v>2.7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Notenstatistik!$B$1:$B$11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8-4D6F-A02D-DF1DF255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060623"/>
        <c:axId val="97647023"/>
      </c:barChart>
      <c:catAx>
        <c:axId val="17606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647023"/>
        <c:crosses val="autoZero"/>
        <c:auto val="1"/>
        <c:lblAlgn val="ctr"/>
        <c:lblOffset val="100"/>
        <c:noMultiLvlLbl val="0"/>
      </c:catAx>
      <c:valAx>
        <c:axId val="9764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060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12</xdr:row>
      <xdr:rowOff>76200</xdr:rowOff>
    </xdr:from>
    <xdr:to>
      <xdr:col>5</xdr:col>
      <xdr:colOff>708660</xdr:colOff>
      <xdr:row>27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29A6C4-A4F1-4A20-ADA3-068B6B3DA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ans Henning Köhler" refreshedDate="44181.891124768517" backgroundQuery="1" createdVersion="6" refreshedVersion="6" minRefreshableVersion="3" recordCount="0" supportSubquery="1" supportAdvancedDrill="1" xr:uid="{03179DD1-FF16-412F-8D3A-3BD1A80492B4}">
  <cacheSource type="external" connectionId="1"/>
  <cacheFields count="3">
    <cacheField name="[Bereich].[Modulname].[Modulname]" caption="Modulname" numFmtId="0" hierarchy="2" level="1">
      <sharedItems count="1">
        <s v="Antriebstechnik"/>
      </sharedItems>
    </cacheField>
    <cacheField name="[Bereich].[ECTS].[ECTS]" caption="ECTS" numFmtId="0" hierarchy="4" level="1">
      <sharedItems count="1">
        <s v="4"/>
      </sharedItems>
    </cacheField>
    <cacheField name="[Bereich].[Modulnummer].[Modulnummer]" caption="Modulnummer" numFmtId="0" hierarchy="1" level="1">
      <sharedItems containsBlank="1" count="2">
        <m/>
        <s v="MBK06220"/>
      </sharedItems>
    </cacheField>
  </cacheFields>
  <cacheHierarchies count="7">
    <cacheHierarchy uniqueName="[Bereich].[Modulwahl]" caption="Modulwahl" attribute="1" defaultMemberUniqueName="[Bereich].[Modulwahl].[All]" allUniqueName="[Bereich].[Modulwahl].[All]" dimensionUniqueName="[Bereich]" displayFolder="" count="2" memberValueDatatype="130" unbalanced="0"/>
    <cacheHierarchy uniqueName="[Bereich].[Modulnummer]" caption="Modulnummer" attribute="1" defaultMemberUniqueName="[Bereich].[Modulnummer].[All]" allUniqueName="[Bereich].[Modulnummer].[All]" dimensionUniqueName="[Bereich]" displayFolder="" count="2" memberValueDatatype="130" unbalanced="0">
      <fieldsUsage count="2">
        <fieldUsage x="-1"/>
        <fieldUsage x="2"/>
      </fieldsUsage>
    </cacheHierarchy>
    <cacheHierarchy uniqueName="[Bereich].[Modulname]" caption="Modulname" attribute="1" defaultMemberUniqueName="[Bereich].[Modulname].[All]" allUniqueName="[Bereich].[Modulname].[All]" dimensionUniqueName="[Bereich]" displayFolder="" count="2" memberValueDatatype="130" unbalanced="0">
      <fieldsUsage count="2">
        <fieldUsage x="-1"/>
        <fieldUsage x="0"/>
      </fieldsUsage>
    </cacheHierarchy>
    <cacheHierarchy uniqueName="[Bereich].[Modulsprache]" caption="Modulsprache" attribute="1" defaultMemberUniqueName="[Bereich].[Modulsprache].[All]" allUniqueName="[Bereich].[Modulsprache].[All]" dimensionUniqueName="[Bereich]" displayFolder="" count="0" memberValueDatatype="130" unbalanced="0"/>
    <cacheHierarchy uniqueName="[Bereich].[ECTS]" caption="ECTS" attribute="1" defaultMemberUniqueName="[Bereich].[ECTS].[All]" allUniqueName="[Bereich].[ECTS].[All]" dimensionUniqueName="[Bereich]" displayFolder="" count="2" memberValueDatatype="130" unbalanced="0">
      <fieldsUsage count="2">
        <fieldUsage x="-1"/>
        <fieldUsage x="1"/>
      </fieldsUsage>
    </cacheHierarchy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9485ED-B425-4EAC-A36C-2360068F46A6}" name="PivotTable11" cacheId="65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D7" firstHeaderRow="1" firstDataRow="3" firstDataCol="1"/>
  <pivotFields count="3">
    <pivotField axis="axisRow" allDrilled="1" subtotalTop="0" showAll="0" dataSourceSort="1" defaultSubtotal="0" defaultAttributeDrillState="1">
      <items count="1">
        <item s="1" x="0"/>
      </items>
    </pivotField>
    <pivotField axis="axisCol" allDrilled="1" subtotalTop="0" showAll="0" dataSourceSort="1" defaultSubtotal="0" defaultAttributeDrillState="1">
      <items count="1">
        <item x="0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</pivotFields>
  <rowFields count="1">
    <field x="0"/>
  </rowFields>
  <rowItems count="2">
    <i>
      <x/>
    </i>
    <i t="grand">
      <x/>
    </i>
  </rowItems>
  <colFields count="2">
    <field x="1"/>
    <field x="2"/>
  </colFields>
  <colItems count="3">
    <i>
      <x/>
      <x/>
    </i>
    <i r="1">
      <x v="1"/>
    </i>
    <i t="grand">
      <x/>
    </i>
  </colItems>
  <pivotHierarchies count="7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2">
    <colHierarchyUsage hierarchyUsage="4"/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Wahlpflichtmodule!$A:$E">
        <x15:activeTabTopLevelEntity name="[Bereic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8CCF81-6058-4217-988C-1B339523C857}" name="Tabelle2" displayName="Tabelle2" ref="A1:D148" totalsRowShown="0">
  <autoFilter ref="A1:D148" xr:uid="{0C113335-F68A-45BA-B3E9-B0D9A039C6A7}"/>
  <tableColumns count="4">
    <tableColumn id="3" xr3:uid="{B56F9E66-99D3-4DD3-857B-07953099C7F3}" name="Modulnummer"/>
    <tableColumn id="4" xr3:uid="{054618AA-1F37-41FF-B551-5012FA726AC7}" name="Modulname"/>
    <tableColumn id="5" xr3:uid="{8BCCC248-D78D-4FF8-BC81-D3EE4D7D6803}" name="Modulsprache"/>
    <tableColumn id="6" xr3:uid="{99B80710-403F-4531-ADF2-C2C5B1304040}" name="ECTS"/>
  </tableColumns>
  <tableStyleInfo name="TableStyleDark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D121-308C-456C-A659-1CB17B217C63}">
  <dimension ref="A1:F10"/>
  <sheetViews>
    <sheetView tabSelected="1" topLeftCell="B1" workbookViewId="0">
      <selection activeCell="B15" sqref="B15"/>
    </sheetView>
  </sheetViews>
  <sheetFormatPr baseColWidth="10" defaultRowHeight="14.4" x14ac:dyDescent="0.3"/>
  <cols>
    <col min="1" max="1" width="13" bestFit="1" customWidth="1"/>
    <col min="2" max="2" width="52.44140625" bestFit="1" customWidth="1"/>
    <col min="5" max="5" width="15.109375" bestFit="1" customWidth="1"/>
  </cols>
  <sheetData>
    <row r="1" spans="1:6" x14ac:dyDescent="0.3">
      <c r="A1" t="s">
        <v>0</v>
      </c>
      <c r="B1" s="1" t="s">
        <v>2</v>
      </c>
      <c r="C1" s="1" t="s">
        <v>3</v>
      </c>
      <c r="D1" s="1" t="s">
        <v>10</v>
      </c>
      <c r="E1" s="1" t="s">
        <v>11</v>
      </c>
    </row>
    <row r="2" spans="1:6" x14ac:dyDescent="0.3">
      <c r="A2" t="s">
        <v>12</v>
      </c>
      <c r="B2" t="s">
        <v>13</v>
      </c>
      <c r="C2">
        <v>4</v>
      </c>
      <c r="D2">
        <f ca="1">ROUND(RAND()*(5-1)+0.7, 1)</f>
        <v>3.1</v>
      </c>
      <c r="E2">
        <f ca="1">C2*D2</f>
        <v>12.4</v>
      </c>
    </row>
    <row r="3" spans="1:6" x14ac:dyDescent="0.3">
      <c r="A3" t="s">
        <v>1</v>
      </c>
      <c r="B3" t="s">
        <v>4</v>
      </c>
      <c r="C3">
        <v>2</v>
      </c>
      <c r="D3">
        <f t="shared" ref="D3:D8" ca="1" si="0">ROUND(RAND()*(5-1)+0.7, 1)</f>
        <v>2.6</v>
      </c>
      <c r="E3">
        <f t="shared" ref="E3:E9" ca="1" si="1">C3*D3</f>
        <v>5.2</v>
      </c>
    </row>
    <row r="4" spans="1:6" x14ac:dyDescent="0.3">
      <c r="A4" t="s">
        <v>14</v>
      </c>
      <c r="B4" t="s">
        <v>6</v>
      </c>
      <c r="C4">
        <v>3</v>
      </c>
      <c r="D4">
        <f t="shared" ca="1" si="0"/>
        <v>4.5999999999999996</v>
      </c>
      <c r="E4">
        <f t="shared" ca="1" si="1"/>
        <v>13.799999999999999</v>
      </c>
    </row>
    <row r="5" spans="1:6" x14ac:dyDescent="0.3">
      <c r="A5" t="s">
        <v>15</v>
      </c>
      <c r="B5" t="s">
        <v>7</v>
      </c>
      <c r="C5">
        <v>4</v>
      </c>
      <c r="D5">
        <f t="shared" ca="1" si="0"/>
        <v>1.7</v>
      </c>
      <c r="E5">
        <f t="shared" ca="1" si="1"/>
        <v>6.8</v>
      </c>
    </row>
    <row r="6" spans="1:6" x14ac:dyDescent="0.3">
      <c r="A6" t="s">
        <v>16</v>
      </c>
      <c r="B6" t="s">
        <v>17</v>
      </c>
      <c r="C6">
        <v>4</v>
      </c>
      <c r="D6">
        <f t="shared" ca="1" si="0"/>
        <v>1.8</v>
      </c>
      <c r="E6">
        <f t="shared" ca="1" si="1"/>
        <v>7.2</v>
      </c>
      <c r="F6" s="2"/>
    </row>
    <row r="7" spans="1:6" x14ac:dyDescent="0.3">
      <c r="A7" t="s">
        <v>18</v>
      </c>
      <c r="B7" t="s">
        <v>5</v>
      </c>
      <c r="C7">
        <v>6</v>
      </c>
      <c r="D7">
        <f t="shared" ca="1" si="0"/>
        <v>4</v>
      </c>
      <c r="E7">
        <f t="shared" ca="1" si="1"/>
        <v>24</v>
      </c>
    </row>
    <row r="8" spans="1:6" x14ac:dyDescent="0.3">
      <c r="A8" t="s">
        <v>8</v>
      </c>
      <c r="B8" t="s">
        <v>19</v>
      </c>
      <c r="C8">
        <v>4</v>
      </c>
      <c r="D8">
        <f t="shared" ca="1" si="0"/>
        <v>1.3</v>
      </c>
      <c r="E8">
        <f t="shared" ca="1" si="1"/>
        <v>5.2</v>
      </c>
    </row>
    <row r="9" spans="1:6" x14ac:dyDescent="0.3">
      <c r="A9" t="s">
        <v>9</v>
      </c>
      <c r="B9" t="s">
        <v>9</v>
      </c>
      <c r="C9">
        <v>30</v>
      </c>
      <c r="D9">
        <f>Diplomarbeit!B5</f>
        <v>1.83</v>
      </c>
      <c r="E9">
        <f t="shared" si="1"/>
        <v>54.900000000000006</v>
      </c>
    </row>
    <row r="10" spans="1:6" x14ac:dyDescent="0.3">
      <c r="B10" t="s">
        <v>23</v>
      </c>
      <c r="C10">
        <f>SUM(C2:C9)</f>
        <v>57</v>
      </c>
      <c r="D10">
        <f ca="1">ROUND(AVERAGE(D2:D9),2)</f>
        <v>2.62</v>
      </c>
      <c r="E10">
        <f ca="1">ROUND((SUM(E2:E9)/C10),2)</f>
        <v>2.27</v>
      </c>
    </row>
  </sheetData>
  <conditionalFormatting sqref="B2:B10 D2:D10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:D10">
    <cfRule type="colorScale" priority="1">
      <colorScale>
        <cfvo type="num" val="1.5"/>
        <cfvo type="num" val="2.5"/>
        <cfvo type="num" val="4"/>
        <color rgb="FF00B050"/>
        <color rgb="FFFFFF00"/>
        <color rgb="FFFF0000"/>
      </colorScale>
    </cfRule>
    <cfRule type="colorScale" priority="2">
      <colorScale>
        <cfvo type="num" val="1"/>
        <cfvo type="percentile" val="2.5"/>
        <cfvo type="num" val="5"/>
        <color rgb="FF00B050"/>
        <color rgb="FFFFFF00"/>
        <color rgb="FFFF0000"/>
      </colorScale>
    </cfRule>
    <cfRule type="colorScale" priority="3">
      <colorScale>
        <cfvo type="min"/>
        <cfvo type="percentile" val="50"/>
        <cfvo type="max"/>
        <color rgb="FF00B050"/>
        <color rgb="FFFFFF00"/>
        <color rgb="FFC00000"/>
      </colorScale>
    </cfRule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:D10">
    <cfRule type="colorScale" priority="4">
      <colorScale>
        <cfvo type="num" val="1"/>
        <cfvo type="percentile" val="50"/>
        <cfvo type="num" val="4"/>
        <color theme="9"/>
        <color rgb="FFFFEB84"/>
        <color rgb="FFC00000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15DF-98C6-4801-8315-5E6A00C33DB1}">
  <dimension ref="A1:C10"/>
  <sheetViews>
    <sheetView workbookViewId="0">
      <selection activeCell="B14" sqref="B14"/>
    </sheetView>
  </sheetViews>
  <sheetFormatPr baseColWidth="10" defaultRowHeight="14.4" x14ac:dyDescent="0.3"/>
  <sheetData>
    <row r="1" spans="1:3" x14ac:dyDescent="0.3">
      <c r="A1" t="s">
        <v>20</v>
      </c>
    </row>
    <row r="2" spans="1:3" x14ac:dyDescent="0.3">
      <c r="A2" t="s">
        <v>9</v>
      </c>
      <c r="B2" t="s">
        <v>25</v>
      </c>
      <c r="C2" t="s">
        <v>26</v>
      </c>
    </row>
    <row r="3" spans="1:3" x14ac:dyDescent="0.3">
      <c r="A3" t="s">
        <v>10</v>
      </c>
      <c r="B3">
        <v>1.9</v>
      </c>
      <c r="C3">
        <v>1.7</v>
      </c>
    </row>
    <row r="4" spans="1:3" x14ac:dyDescent="0.3">
      <c r="A4" t="s">
        <v>21</v>
      </c>
      <c r="B4">
        <v>0.67</v>
      </c>
      <c r="C4">
        <v>0.33</v>
      </c>
    </row>
    <row r="5" spans="1:3" x14ac:dyDescent="0.3">
      <c r="A5" t="s">
        <v>22</v>
      </c>
      <c r="B5">
        <f>ROUND(B3*B4+C3*C4,2)</f>
        <v>1.83</v>
      </c>
    </row>
    <row r="7" spans="1:3" x14ac:dyDescent="0.3">
      <c r="A7" t="s">
        <v>24</v>
      </c>
    </row>
    <row r="8" spans="1:3" x14ac:dyDescent="0.3">
      <c r="A8" t="s">
        <v>9</v>
      </c>
      <c r="B8" t="s">
        <v>25</v>
      </c>
      <c r="C8" t="s">
        <v>26</v>
      </c>
    </row>
    <row r="9" spans="1:3" x14ac:dyDescent="0.3">
      <c r="B9">
        <v>2.6</v>
      </c>
      <c r="C9">
        <f>ROUND((B10-(B9*0.67))/0.33,2)</f>
        <v>2.2999999999999998</v>
      </c>
    </row>
    <row r="10" spans="1:3" x14ac:dyDescent="0.3">
      <c r="A10" t="s">
        <v>22</v>
      </c>
      <c r="B10">
        <v>2.5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9404-F5F8-4141-835C-48DA7E9CE772}">
  <dimension ref="A1:G11"/>
  <sheetViews>
    <sheetView workbookViewId="0">
      <selection activeCell="E8" sqref="E8"/>
    </sheetView>
  </sheetViews>
  <sheetFormatPr baseColWidth="10" defaultRowHeight="14.4" x14ac:dyDescent="0.3"/>
  <sheetData>
    <row r="1" spans="1:7" x14ac:dyDescent="0.3">
      <c r="A1">
        <v>1</v>
      </c>
      <c r="B1">
        <f ca="1">COUNTIF(Notenübersicht!D:D,Notenstatistik!A:A)</f>
        <v>0</v>
      </c>
      <c r="C1">
        <f ca="1">COUNTIFS(Notenübersicht!D1:D8,"&gt;="&amp; Notenstatistik!A:A)</f>
        <v>7</v>
      </c>
      <c r="F1" t="s">
        <v>27</v>
      </c>
      <c r="G1">
        <f ca="1">COUNTIF(Notenübersicht!D1:D9, Notenstatistik!A1 )+COUNTIF(Notenübersicht!D1:D9, Notenstatistik!A2)</f>
        <v>1</v>
      </c>
    </row>
    <row r="2" spans="1:7" x14ac:dyDescent="0.3">
      <c r="A2">
        <v>1.3</v>
      </c>
      <c r="B2">
        <f ca="1">COUNTIF(Notenübersicht!D:D,Notenstatistik!A:A)</f>
        <v>1</v>
      </c>
      <c r="C2">
        <f ca="1">COUNTIFS(Notenübersicht!D2:D9,"&gt;="&amp; Notenstatistik!A:A)</f>
        <v>8</v>
      </c>
      <c r="F2" t="s">
        <v>28</v>
      </c>
      <c r="G2">
        <f ca="1">COUNTIF(Notenübersicht!D1:D9, Notenstatistik!A3 )+COUNTIF(Notenübersicht!D1:D9, Notenstatistik!A4)+COUNTIF(Notenübersicht!D1:D9, Notenstatistik!A5)</f>
        <v>1</v>
      </c>
    </row>
    <row r="3" spans="1:7" x14ac:dyDescent="0.3">
      <c r="A3">
        <v>1.7</v>
      </c>
      <c r="B3">
        <f ca="1">COUNTIF(Notenübersicht!D:D,Notenstatistik!A:A)</f>
        <v>1</v>
      </c>
      <c r="C3">
        <f ca="1">COUNTIFS(Notenübersicht!D3:D10,"&gt;="&amp; Notenstatistik!A:A)</f>
        <v>7</v>
      </c>
      <c r="F3" t="s">
        <v>29</v>
      </c>
      <c r="G3">
        <f ca="1">COUNTIF(Notenübersicht!D1:D9, Notenstatistik!A7 )+COUNTIF(Notenübersicht!D1:D9, Notenstatistik!A6)+COUNTIF(Notenübersicht!D1:D9, Notenstatistik!A8)</f>
        <v>0</v>
      </c>
    </row>
    <row r="4" spans="1:7" x14ac:dyDescent="0.3">
      <c r="A4">
        <v>2</v>
      </c>
      <c r="B4">
        <f ca="1">COUNTIF(Notenübersicht!D:D,Notenstatistik!A:A)</f>
        <v>0</v>
      </c>
      <c r="C4">
        <f ca="1">COUNTIFS(Notenübersicht!D4:D11,"&gt;="&amp; Notenstatistik!A:A)</f>
        <v>3</v>
      </c>
      <c r="F4" t="s">
        <v>30</v>
      </c>
      <c r="G4">
        <f ca="1">COUNTIF(Notenübersicht!D1:D9, Notenstatistik!A10 )+COUNTIF(Notenübersicht!D1:D9, Notenstatistik!A9)</f>
        <v>1</v>
      </c>
    </row>
    <row r="5" spans="1:7" x14ac:dyDescent="0.3">
      <c r="A5">
        <v>2.2999999999999998</v>
      </c>
      <c r="B5">
        <f ca="1">COUNTIF(Notenübersicht!D:D,Notenstatistik!A:A)</f>
        <v>0</v>
      </c>
      <c r="C5">
        <f ca="1">COUNTIFS(Notenübersicht!D5:D12,"&gt;="&amp; Notenstatistik!A:A)</f>
        <v>2</v>
      </c>
      <c r="F5" t="s">
        <v>31</v>
      </c>
      <c r="G5">
        <f ca="1">COUNTIF(Notenübersicht!D1:D9, Notenstatistik!A11 )</f>
        <v>0</v>
      </c>
    </row>
    <row r="6" spans="1:7" x14ac:dyDescent="0.3">
      <c r="A6">
        <v>2.7</v>
      </c>
      <c r="B6">
        <f ca="1">COUNTIF(Notenübersicht!D:D,Notenstatistik!A:A)</f>
        <v>0</v>
      </c>
      <c r="C6">
        <f ca="1">COUNTIFS(Notenübersicht!D6:D13,"&gt;="&amp; Notenstatistik!A:A)</f>
        <v>1</v>
      </c>
    </row>
    <row r="7" spans="1:7" x14ac:dyDescent="0.3">
      <c r="A7">
        <v>3</v>
      </c>
      <c r="B7">
        <f ca="1">COUNTIF(Notenübersicht!D:D,Notenstatistik!A:A)</f>
        <v>0</v>
      </c>
      <c r="C7">
        <f ca="1">COUNTIFS(Notenübersicht!D7:D14,"&gt;="&amp; Notenstatistik!A:A)</f>
        <v>1</v>
      </c>
    </row>
    <row r="8" spans="1:7" x14ac:dyDescent="0.3">
      <c r="A8">
        <v>3.3</v>
      </c>
      <c r="B8">
        <f ca="1">COUNTIF(Notenübersicht!D:D,Notenstatistik!A:A)</f>
        <v>0</v>
      </c>
      <c r="C8">
        <f ca="1">COUNTIFS(Notenübersicht!D8:D15,"&gt;="&amp; Notenstatistik!A:A)</f>
        <v>0</v>
      </c>
    </row>
    <row r="9" spans="1:7" x14ac:dyDescent="0.3">
      <c r="A9">
        <v>3.7</v>
      </c>
      <c r="B9">
        <f ca="1">COUNTIF(Notenübersicht!D:D,Notenstatistik!A:A)</f>
        <v>0</v>
      </c>
      <c r="C9">
        <f ca="1">COUNTIFS(Notenübersicht!D9:D16,"&gt;="&amp; Notenstatistik!A:A)</f>
        <v>0</v>
      </c>
    </row>
    <row r="10" spans="1:7" x14ac:dyDescent="0.3">
      <c r="A10">
        <v>4</v>
      </c>
      <c r="B10">
        <f ca="1">COUNTIF(Notenübersicht!D:D,Notenstatistik!A:A)</f>
        <v>1</v>
      </c>
      <c r="C10">
        <f ca="1">COUNTIFS(Notenübersicht!D10:D17,"&gt;="&amp; Notenstatistik!A:A)</f>
        <v>0</v>
      </c>
    </row>
    <row r="11" spans="1:7" x14ac:dyDescent="0.3">
      <c r="A11">
        <v>5</v>
      </c>
      <c r="B11">
        <f ca="1">COUNTIF(Notenübersicht!D:D,Notenstatistik!A:A)</f>
        <v>0</v>
      </c>
      <c r="C11">
        <f>COUNTIFS(Notenübersicht!D11:D18,"&gt;="&amp; Notenstatistik!A:A)</f>
        <v>0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6B50-136B-457E-8BF3-8F6D57BB6B37}">
  <dimension ref="A1:D148"/>
  <sheetViews>
    <sheetView zoomScale="50" zoomScaleNormal="50" workbookViewId="0">
      <selection activeCell="B19" sqref="B19"/>
    </sheetView>
  </sheetViews>
  <sheetFormatPr baseColWidth="10" defaultRowHeight="14.4" x14ac:dyDescent="0.3"/>
  <cols>
    <col min="1" max="1" width="95.44140625" bestFit="1" customWidth="1"/>
    <col min="2" max="2" width="94.5546875" bestFit="1" customWidth="1"/>
    <col min="3" max="4" width="17.77734375" customWidth="1"/>
  </cols>
  <sheetData>
    <row r="1" spans="1:4" x14ac:dyDescent="0.3">
      <c r="A1" t="s">
        <v>0</v>
      </c>
      <c r="B1" t="s">
        <v>2</v>
      </c>
      <c r="C1" t="s">
        <v>103</v>
      </c>
      <c r="D1" t="s">
        <v>3</v>
      </c>
    </row>
    <row r="2" spans="1:4" x14ac:dyDescent="0.3">
      <c r="B2" t="s">
        <v>32</v>
      </c>
      <c r="C2" t="s">
        <v>33</v>
      </c>
      <c r="D2">
        <v>4</v>
      </c>
    </row>
    <row r="3" spans="1:4" x14ac:dyDescent="0.3">
      <c r="B3" t="s">
        <v>34</v>
      </c>
      <c r="C3" t="s">
        <v>35</v>
      </c>
      <c r="D3">
        <v>4</v>
      </c>
    </row>
    <row r="5" spans="1:4" x14ac:dyDescent="0.3">
      <c r="C5" t="s">
        <v>36</v>
      </c>
    </row>
    <row r="6" spans="1:4" x14ac:dyDescent="0.3">
      <c r="B6" t="s">
        <v>37</v>
      </c>
      <c r="C6" t="s">
        <v>33</v>
      </c>
      <c r="D6">
        <v>6</v>
      </c>
    </row>
    <row r="7" spans="1:4" x14ac:dyDescent="0.3">
      <c r="D7">
        <v>14</v>
      </c>
    </row>
    <row r="10" spans="1:4" x14ac:dyDescent="0.3">
      <c r="B10" t="s">
        <v>39</v>
      </c>
      <c r="C10" t="s">
        <v>40</v>
      </c>
      <c r="D10" t="s">
        <v>3</v>
      </c>
    </row>
    <row r="12" spans="1:4" x14ac:dyDescent="0.3">
      <c r="B12" t="s">
        <v>42</v>
      </c>
      <c r="C12" t="s">
        <v>33</v>
      </c>
      <c r="D12">
        <v>4</v>
      </c>
    </row>
    <row r="13" spans="1:4" x14ac:dyDescent="0.3">
      <c r="B13" t="s">
        <v>44</v>
      </c>
      <c r="C13" t="s">
        <v>33</v>
      </c>
      <c r="D13">
        <v>4</v>
      </c>
    </row>
    <row r="15" spans="1:4" ht="15" customHeight="1" x14ac:dyDescent="0.3">
      <c r="A15" t="s">
        <v>45</v>
      </c>
    </row>
    <row r="16" spans="1:4" x14ac:dyDescent="0.3">
      <c r="A16" t="s">
        <v>0</v>
      </c>
      <c r="B16" t="s">
        <v>39</v>
      </c>
      <c r="C16" t="s">
        <v>40</v>
      </c>
      <c r="D16" t="s">
        <v>3</v>
      </c>
    </row>
    <row r="18" spans="1:4" x14ac:dyDescent="0.3">
      <c r="A18" t="s">
        <v>46</v>
      </c>
      <c r="B18" t="s">
        <v>47</v>
      </c>
      <c r="C18" t="s">
        <v>33</v>
      </c>
      <c r="D18">
        <v>4</v>
      </c>
    </row>
    <row r="19" spans="1:4" x14ac:dyDescent="0.3">
      <c r="A19" t="s">
        <v>48</v>
      </c>
      <c r="B19" t="s">
        <v>49</v>
      </c>
      <c r="C19" t="s">
        <v>33</v>
      </c>
      <c r="D19">
        <v>4</v>
      </c>
    </row>
    <row r="20" spans="1:4" x14ac:dyDescent="0.3">
      <c r="A20" t="s">
        <v>50</v>
      </c>
      <c r="B20" t="s">
        <v>51</v>
      </c>
      <c r="C20" t="s">
        <v>33</v>
      </c>
      <c r="D20">
        <v>4</v>
      </c>
    </row>
    <row r="21" spans="1:4" x14ac:dyDescent="0.3">
      <c r="A21" t="s">
        <v>52</v>
      </c>
      <c r="B21" t="s">
        <v>53</v>
      </c>
      <c r="C21" t="s">
        <v>33</v>
      </c>
      <c r="D21">
        <v>4</v>
      </c>
    </row>
    <row r="22" spans="1:4" x14ac:dyDescent="0.3">
      <c r="A22" t="s">
        <v>54</v>
      </c>
      <c r="B22" t="s">
        <v>55</v>
      </c>
      <c r="C22" t="s">
        <v>33</v>
      </c>
      <c r="D22">
        <v>4</v>
      </c>
    </row>
    <row r="23" spans="1:4" x14ac:dyDescent="0.3">
      <c r="A23" t="s">
        <v>56</v>
      </c>
      <c r="B23" t="s">
        <v>57</v>
      </c>
      <c r="C23" t="s">
        <v>33</v>
      </c>
      <c r="D23">
        <v>4</v>
      </c>
    </row>
    <row r="24" spans="1:4" x14ac:dyDescent="0.3">
      <c r="A24" t="s">
        <v>58</v>
      </c>
      <c r="B24" t="s">
        <v>59</v>
      </c>
      <c r="C24" t="s">
        <v>33</v>
      </c>
      <c r="D24">
        <v>4</v>
      </c>
    </row>
    <row r="25" spans="1:4" x14ac:dyDescent="0.3">
      <c r="A25" t="s">
        <v>60</v>
      </c>
      <c r="B25" t="s">
        <v>61</v>
      </c>
      <c r="C25" t="s">
        <v>33</v>
      </c>
      <c r="D25">
        <v>4</v>
      </c>
    </row>
    <row r="26" spans="1:4" x14ac:dyDescent="0.3">
      <c r="A26" t="s">
        <v>62</v>
      </c>
      <c r="B26" t="s">
        <v>63</v>
      </c>
      <c r="C26" t="s">
        <v>33</v>
      </c>
      <c r="D26">
        <v>4</v>
      </c>
    </row>
    <row r="27" spans="1:4" x14ac:dyDescent="0.3">
      <c r="A27" t="s">
        <v>64</v>
      </c>
      <c r="B27" t="s">
        <v>65</v>
      </c>
      <c r="C27" t="s">
        <v>33</v>
      </c>
      <c r="D27">
        <v>4</v>
      </c>
    </row>
    <row r="28" spans="1:4" x14ac:dyDescent="0.3">
      <c r="A28" t="s">
        <v>66</v>
      </c>
      <c r="B28" t="s">
        <v>67</v>
      </c>
      <c r="C28" t="s">
        <v>35</v>
      </c>
      <c r="D28">
        <v>4</v>
      </c>
    </row>
    <row r="30" spans="1:4" x14ac:dyDescent="0.3">
      <c r="C30" t="s">
        <v>36</v>
      </c>
    </row>
    <row r="31" spans="1:4" x14ac:dyDescent="0.3">
      <c r="A31" t="s">
        <v>68</v>
      </c>
      <c r="B31" t="s">
        <v>69</v>
      </c>
      <c r="C31" t="s">
        <v>33</v>
      </c>
      <c r="D31">
        <v>6</v>
      </c>
    </row>
    <row r="32" spans="1:4" x14ac:dyDescent="0.3">
      <c r="A32" t="s">
        <v>70</v>
      </c>
      <c r="B32" t="s">
        <v>71</v>
      </c>
      <c r="C32" t="s">
        <v>33</v>
      </c>
      <c r="D32">
        <v>6</v>
      </c>
    </row>
    <row r="33" spans="1:4" x14ac:dyDescent="0.3">
      <c r="A33" t="s">
        <v>72</v>
      </c>
      <c r="B33" t="s">
        <v>73</v>
      </c>
      <c r="C33" t="s">
        <v>33</v>
      </c>
      <c r="D33">
        <v>4</v>
      </c>
    </row>
    <row r="34" spans="1:4" x14ac:dyDescent="0.3">
      <c r="A34" t="s">
        <v>74</v>
      </c>
      <c r="B34" t="s">
        <v>75</v>
      </c>
      <c r="C34" t="s">
        <v>33</v>
      </c>
      <c r="D34">
        <v>4</v>
      </c>
    </row>
    <row r="35" spans="1:4" x14ac:dyDescent="0.3">
      <c r="A35" t="s">
        <v>76</v>
      </c>
      <c r="B35" t="s">
        <v>77</v>
      </c>
      <c r="C35" t="s">
        <v>33</v>
      </c>
      <c r="D35">
        <v>4</v>
      </c>
    </row>
    <row r="36" spans="1:4" x14ac:dyDescent="0.3">
      <c r="A36" t="s">
        <v>78</v>
      </c>
      <c r="B36" t="s">
        <v>79</v>
      </c>
      <c r="C36" t="s">
        <v>33</v>
      </c>
      <c r="D36">
        <v>4</v>
      </c>
    </row>
    <row r="37" spans="1:4" x14ac:dyDescent="0.3">
      <c r="A37" t="s">
        <v>80</v>
      </c>
      <c r="B37" t="s">
        <v>81</v>
      </c>
      <c r="C37" t="s">
        <v>33</v>
      </c>
      <c r="D37">
        <v>8</v>
      </c>
    </row>
    <row r="38" spans="1:4" x14ac:dyDescent="0.3">
      <c r="A38" t="s">
        <v>82</v>
      </c>
      <c r="B38" t="s">
        <v>83</v>
      </c>
      <c r="C38" t="s">
        <v>33</v>
      </c>
      <c r="D38">
        <v>4</v>
      </c>
    </row>
    <row r="39" spans="1:4" x14ac:dyDescent="0.3">
      <c r="A39" t="s">
        <v>84</v>
      </c>
      <c r="B39" t="s">
        <v>85</v>
      </c>
      <c r="C39" t="s">
        <v>33</v>
      </c>
      <c r="D39">
        <v>4</v>
      </c>
    </row>
    <row r="40" spans="1:4" x14ac:dyDescent="0.3">
      <c r="A40" t="s">
        <v>86</v>
      </c>
      <c r="B40" t="s">
        <v>87</v>
      </c>
      <c r="C40" t="s">
        <v>88</v>
      </c>
      <c r="D40">
        <v>4</v>
      </c>
    </row>
    <row r="41" spans="1:4" x14ac:dyDescent="0.3">
      <c r="A41" t="s">
        <v>89</v>
      </c>
      <c r="B41" t="s">
        <v>90</v>
      </c>
      <c r="C41" t="s">
        <v>33</v>
      </c>
      <c r="D41">
        <v>4</v>
      </c>
    </row>
    <row r="42" spans="1:4" x14ac:dyDescent="0.3">
      <c r="A42" t="s">
        <v>38</v>
      </c>
      <c r="D42">
        <v>8</v>
      </c>
    </row>
    <row r="43" spans="1:4" x14ac:dyDescent="0.3">
      <c r="D43">
        <v>30</v>
      </c>
    </row>
    <row r="47" spans="1:4" x14ac:dyDescent="0.3">
      <c r="B47" t="s">
        <v>81</v>
      </c>
      <c r="C47" t="s">
        <v>33</v>
      </c>
      <c r="D47">
        <v>4</v>
      </c>
    </row>
    <row r="48" spans="1:4" x14ac:dyDescent="0.3">
      <c r="B48" t="s">
        <v>91</v>
      </c>
      <c r="C48" t="s">
        <v>33</v>
      </c>
      <c r="D48">
        <v>6</v>
      </c>
    </row>
    <row r="49" spans="1:4" x14ac:dyDescent="0.3">
      <c r="B49" t="s">
        <v>92</v>
      </c>
      <c r="C49" t="s">
        <v>33</v>
      </c>
      <c r="D49">
        <v>4</v>
      </c>
    </row>
    <row r="50" spans="1:4" x14ac:dyDescent="0.3">
      <c r="D50">
        <v>14</v>
      </c>
    </row>
    <row r="51" spans="1:4" ht="15" customHeight="1" x14ac:dyDescent="0.3">
      <c r="A51" t="s">
        <v>93</v>
      </c>
    </row>
    <row r="52" spans="1:4" x14ac:dyDescent="0.3">
      <c r="A52" t="s">
        <v>0</v>
      </c>
      <c r="B52" t="s">
        <v>39</v>
      </c>
      <c r="C52" t="s">
        <v>40</v>
      </c>
      <c r="D52" t="s">
        <v>3</v>
      </c>
    </row>
    <row r="54" spans="1:4" x14ac:dyDescent="0.3">
      <c r="A54" t="s">
        <v>46</v>
      </c>
      <c r="B54" t="s">
        <v>47</v>
      </c>
      <c r="C54" t="s">
        <v>33</v>
      </c>
      <c r="D54">
        <v>4</v>
      </c>
    </row>
    <row r="55" spans="1:4" x14ac:dyDescent="0.3">
      <c r="A55" t="s">
        <v>48</v>
      </c>
      <c r="B55" t="s">
        <v>49</v>
      </c>
      <c r="C55" t="s">
        <v>33</v>
      </c>
      <c r="D55">
        <v>4</v>
      </c>
    </row>
    <row r="56" spans="1:4" x14ac:dyDescent="0.3">
      <c r="A56" t="s">
        <v>50</v>
      </c>
      <c r="B56" t="s">
        <v>51</v>
      </c>
      <c r="C56" t="s">
        <v>33</v>
      </c>
      <c r="D56">
        <v>4</v>
      </c>
    </row>
    <row r="57" spans="1:4" x14ac:dyDescent="0.3">
      <c r="A57" t="s">
        <v>52</v>
      </c>
      <c r="B57" t="s">
        <v>53</v>
      </c>
      <c r="C57" t="s">
        <v>33</v>
      </c>
      <c r="D57">
        <v>4</v>
      </c>
    </row>
    <row r="58" spans="1:4" x14ac:dyDescent="0.3">
      <c r="A58" t="s">
        <v>54</v>
      </c>
      <c r="B58" t="s">
        <v>55</v>
      </c>
      <c r="C58" t="s">
        <v>33</v>
      </c>
      <c r="D58">
        <v>4</v>
      </c>
    </row>
    <row r="59" spans="1:4" x14ac:dyDescent="0.3">
      <c r="A59" t="s">
        <v>56</v>
      </c>
      <c r="B59" t="s">
        <v>57</v>
      </c>
      <c r="C59" t="s">
        <v>33</v>
      </c>
      <c r="D59">
        <v>4</v>
      </c>
    </row>
    <row r="60" spans="1:4" x14ac:dyDescent="0.3">
      <c r="A60" t="s">
        <v>58</v>
      </c>
      <c r="B60" t="s">
        <v>59</v>
      </c>
      <c r="C60" t="s">
        <v>33</v>
      </c>
      <c r="D60">
        <v>4</v>
      </c>
    </row>
    <row r="61" spans="1:4" x14ac:dyDescent="0.3">
      <c r="A61" t="s">
        <v>62</v>
      </c>
      <c r="B61" t="s">
        <v>63</v>
      </c>
      <c r="C61" t="s">
        <v>33</v>
      </c>
      <c r="D61">
        <v>4</v>
      </c>
    </row>
    <row r="62" spans="1:4" x14ac:dyDescent="0.3">
      <c r="A62" t="s">
        <v>64</v>
      </c>
      <c r="B62" t="s">
        <v>65</v>
      </c>
      <c r="C62" t="s">
        <v>33</v>
      </c>
      <c r="D62">
        <v>4</v>
      </c>
    </row>
    <row r="63" spans="1:4" x14ac:dyDescent="0.3">
      <c r="A63" t="s">
        <v>66</v>
      </c>
      <c r="B63" t="s">
        <v>67</v>
      </c>
      <c r="C63" t="s">
        <v>35</v>
      </c>
      <c r="D63">
        <v>4</v>
      </c>
    </row>
    <row r="65" spans="1:4" x14ac:dyDescent="0.3">
      <c r="C65" t="s">
        <v>36</v>
      </c>
    </row>
    <row r="66" spans="1:4" x14ac:dyDescent="0.3">
      <c r="A66" t="s">
        <v>68</v>
      </c>
      <c r="B66" t="s">
        <v>69</v>
      </c>
      <c r="C66" t="s">
        <v>33</v>
      </c>
      <c r="D66">
        <v>6</v>
      </c>
    </row>
    <row r="67" spans="1:4" x14ac:dyDescent="0.3">
      <c r="A67" t="s">
        <v>70</v>
      </c>
      <c r="B67" t="s">
        <v>71</v>
      </c>
      <c r="C67" t="s">
        <v>33</v>
      </c>
      <c r="D67">
        <v>6</v>
      </c>
    </row>
    <row r="68" spans="1:4" x14ac:dyDescent="0.3">
      <c r="A68" t="s">
        <v>41</v>
      </c>
      <c r="B68" t="s">
        <v>42</v>
      </c>
      <c r="C68" t="s">
        <v>33</v>
      </c>
      <c r="D68">
        <v>4</v>
      </c>
    </row>
    <row r="69" spans="1:4" x14ac:dyDescent="0.3">
      <c r="A69" t="s">
        <v>72</v>
      </c>
      <c r="B69" t="s">
        <v>73</v>
      </c>
      <c r="C69" t="s">
        <v>33</v>
      </c>
      <c r="D69">
        <v>4</v>
      </c>
    </row>
    <row r="70" spans="1:4" x14ac:dyDescent="0.3">
      <c r="A70" t="s">
        <v>74</v>
      </c>
      <c r="B70" t="s">
        <v>75</v>
      </c>
      <c r="C70" t="s">
        <v>33</v>
      </c>
      <c r="D70">
        <v>4</v>
      </c>
    </row>
    <row r="71" spans="1:4" x14ac:dyDescent="0.3">
      <c r="A71" t="s">
        <v>76</v>
      </c>
      <c r="B71" t="s">
        <v>77</v>
      </c>
      <c r="C71" t="s">
        <v>33</v>
      </c>
      <c r="D71">
        <v>4</v>
      </c>
    </row>
    <row r="72" spans="1:4" x14ac:dyDescent="0.3">
      <c r="A72" t="s">
        <v>78</v>
      </c>
      <c r="B72" t="s">
        <v>79</v>
      </c>
      <c r="C72" t="s">
        <v>33</v>
      </c>
      <c r="D72">
        <v>4</v>
      </c>
    </row>
    <row r="73" spans="1:4" x14ac:dyDescent="0.3">
      <c r="A73" t="s">
        <v>86</v>
      </c>
      <c r="B73" t="s">
        <v>87</v>
      </c>
      <c r="C73" t="s">
        <v>88</v>
      </c>
      <c r="D73">
        <v>4</v>
      </c>
    </row>
    <row r="74" spans="1:4" x14ac:dyDescent="0.3">
      <c r="A74" t="s">
        <v>43</v>
      </c>
      <c r="B74" t="s">
        <v>44</v>
      </c>
      <c r="C74" t="s">
        <v>33</v>
      </c>
      <c r="D74">
        <v>4</v>
      </c>
    </row>
    <row r="75" spans="1:4" x14ac:dyDescent="0.3">
      <c r="A75" t="s">
        <v>89</v>
      </c>
      <c r="B75" t="s">
        <v>90</v>
      </c>
      <c r="C75" t="s">
        <v>33</v>
      </c>
      <c r="D75">
        <v>4</v>
      </c>
    </row>
    <row r="76" spans="1:4" x14ac:dyDescent="0.3">
      <c r="A76" t="s">
        <v>38</v>
      </c>
      <c r="D76">
        <v>4</v>
      </c>
    </row>
    <row r="77" spans="1:4" x14ac:dyDescent="0.3">
      <c r="D77">
        <v>32</v>
      </c>
    </row>
    <row r="79" spans="1:4" x14ac:dyDescent="0.3">
      <c r="B79" t="s">
        <v>39</v>
      </c>
      <c r="C79" t="s">
        <v>40</v>
      </c>
      <c r="D79" t="s">
        <v>3</v>
      </c>
    </row>
    <row r="81" spans="1:4" x14ac:dyDescent="0.3">
      <c r="B81" t="s">
        <v>94</v>
      </c>
      <c r="C81" t="s">
        <v>33</v>
      </c>
      <c r="D81">
        <v>4</v>
      </c>
    </row>
    <row r="82" spans="1:4" x14ac:dyDescent="0.3">
      <c r="B82" t="s">
        <v>95</v>
      </c>
      <c r="C82" t="s">
        <v>33</v>
      </c>
      <c r="D82">
        <v>4</v>
      </c>
    </row>
    <row r="83" spans="1:4" x14ac:dyDescent="0.3">
      <c r="B83" t="s">
        <v>73</v>
      </c>
      <c r="C83" t="s">
        <v>33</v>
      </c>
      <c r="D83">
        <v>4</v>
      </c>
    </row>
    <row r="84" spans="1:4" x14ac:dyDescent="0.3">
      <c r="D84">
        <v>12</v>
      </c>
    </row>
    <row r="85" spans="1:4" ht="15" customHeight="1" x14ac:dyDescent="0.3">
      <c r="A85" t="s">
        <v>96</v>
      </c>
    </row>
    <row r="86" spans="1:4" x14ac:dyDescent="0.3">
      <c r="A86" t="s">
        <v>0</v>
      </c>
      <c r="B86" t="s">
        <v>39</v>
      </c>
      <c r="C86" t="s">
        <v>40</v>
      </c>
      <c r="D86" t="s">
        <v>3</v>
      </c>
    </row>
    <row r="88" spans="1:4" x14ac:dyDescent="0.3">
      <c r="A88" t="s">
        <v>46</v>
      </c>
      <c r="B88" t="s">
        <v>47</v>
      </c>
      <c r="C88" t="s">
        <v>33</v>
      </c>
      <c r="D88">
        <v>4</v>
      </c>
    </row>
    <row r="89" spans="1:4" x14ac:dyDescent="0.3">
      <c r="A89" t="s">
        <v>50</v>
      </c>
      <c r="B89" t="s">
        <v>51</v>
      </c>
      <c r="C89" t="s">
        <v>33</v>
      </c>
      <c r="D89">
        <v>4</v>
      </c>
    </row>
    <row r="90" spans="1:4" x14ac:dyDescent="0.3">
      <c r="A90" t="s">
        <v>52</v>
      </c>
      <c r="B90" t="s">
        <v>53</v>
      </c>
      <c r="C90" t="s">
        <v>33</v>
      </c>
      <c r="D90">
        <v>4</v>
      </c>
    </row>
    <row r="91" spans="1:4" x14ac:dyDescent="0.3">
      <c r="A91" t="s">
        <v>54</v>
      </c>
      <c r="B91" t="s">
        <v>55</v>
      </c>
      <c r="C91" t="s">
        <v>33</v>
      </c>
      <c r="D91">
        <v>4</v>
      </c>
    </row>
    <row r="92" spans="1:4" x14ac:dyDescent="0.3">
      <c r="A92" t="s">
        <v>56</v>
      </c>
      <c r="B92" t="s">
        <v>57</v>
      </c>
      <c r="C92" t="s">
        <v>33</v>
      </c>
      <c r="D92">
        <v>4</v>
      </c>
    </row>
    <row r="93" spans="1:4" ht="19.8" customHeight="1" x14ac:dyDescent="0.3">
      <c r="A93" t="s">
        <v>58</v>
      </c>
      <c r="B93" t="s">
        <v>59</v>
      </c>
      <c r="C93" t="s">
        <v>33</v>
      </c>
      <c r="D93">
        <v>4</v>
      </c>
    </row>
    <row r="94" spans="1:4" x14ac:dyDescent="0.3">
      <c r="A94" t="s">
        <v>60</v>
      </c>
      <c r="B94" t="s">
        <v>61</v>
      </c>
      <c r="C94" t="s">
        <v>33</v>
      </c>
      <c r="D94">
        <v>4</v>
      </c>
    </row>
    <row r="95" spans="1:4" x14ac:dyDescent="0.3">
      <c r="A95" t="s">
        <v>62</v>
      </c>
      <c r="B95" t="s">
        <v>63</v>
      </c>
      <c r="C95" t="s">
        <v>33</v>
      </c>
      <c r="D95">
        <v>4</v>
      </c>
    </row>
    <row r="96" spans="1:4" x14ac:dyDescent="0.3">
      <c r="A96" t="s">
        <v>64</v>
      </c>
      <c r="B96" t="s">
        <v>65</v>
      </c>
      <c r="C96" t="s">
        <v>33</v>
      </c>
      <c r="D96">
        <v>4</v>
      </c>
    </row>
    <row r="97" spans="1:4" x14ac:dyDescent="0.3">
      <c r="A97" t="s">
        <v>66</v>
      </c>
      <c r="B97" t="s">
        <v>67</v>
      </c>
      <c r="C97" t="s">
        <v>35</v>
      </c>
      <c r="D97">
        <v>4</v>
      </c>
    </row>
    <row r="99" spans="1:4" x14ac:dyDescent="0.3">
      <c r="C99" t="s">
        <v>36</v>
      </c>
    </row>
    <row r="100" spans="1:4" x14ac:dyDescent="0.3">
      <c r="A100" t="s">
        <v>68</v>
      </c>
      <c r="B100" t="s">
        <v>69</v>
      </c>
      <c r="C100" t="s">
        <v>33</v>
      </c>
      <c r="D100">
        <v>6</v>
      </c>
    </row>
    <row r="101" spans="1:4" x14ac:dyDescent="0.3">
      <c r="A101" t="s">
        <v>70</v>
      </c>
      <c r="B101" t="s">
        <v>71</v>
      </c>
      <c r="C101" t="s">
        <v>33</v>
      </c>
      <c r="D101">
        <v>6</v>
      </c>
    </row>
    <row r="102" spans="1:4" x14ac:dyDescent="0.3">
      <c r="A102" t="s">
        <v>74</v>
      </c>
      <c r="B102" t="s">
        <v>75</v>
      </c>
      <c r="C102" t="s">
        <v>33</v>
      </c>
      <c r="D102">
        <v>4</v>
      </c>
    </row>
    <row r="103" spans="1:4" x14ac:dyDescent="0.3">
      <c r="A103" t="s">
        <v>76</v>
      </c>
      <c r="B103" t="s">
        <v>77</v>
      </c>
      <c r="C103" t="s">
        <v>33</v>
      </c>
      <c r="D103">
        <v>4</v>
      </c>
    </row>
    <row r="104" spans="1:4" ht="19.8" customHeight="1" x14ac:dyDescent="0.3">
      <c r="A104" t="s">
        <v>80</v>
      </c>
      <c r="B104" t="s">
        <v>81</v>
      </c>
      <c r="C104" t="s">
        <v>33</v>
      </c>
      <c r="D104">
        <v>8</v>
      </c>
    </row>
    <row r="105" spans="1:4" x14ac:dyDescent="0.3">
      <c r="A105" t="s">
        <v>82</v>
      </c>
      <c r="B105" t="s">
        <v>83</v>
      </c>
      <c r="C105" t="s">
        <v>33</v>
      </c>
      <c r="D105">
        <v>4</v>
      </c>
    </row>
    <row r="106" spans="1:4" x14ac:dyDescent="0.3">
      <c r="A106" t="s">
        <v>84</v>
      </c>
      <c r="B106" t="s">
        <v>85</v>
      </c>
      <c r="C106" t="s">
        <v>33</v>
      </c>
      <c r="D106">
        <v>4</v>
      </c>
    </row>
    <row r="107" spans="1:4" x14ac:dyDescent="0.3">
      <c r="A107" t="s">
        <v>86</v>
      </c>
      <c r="B107" t="s">
        <v>87</v>
      </c>
      <c r="C107" t="s">
        <v>88</v>
      </c>
      <c r="D107">
        <v>4</v>
      </c>
    </row>
    <row r="108" spans="1:4" x14ac:dyDescent="0.3">
      <c r="A108" t="s">
        <v>43</v>
      </c>
      <c r="B108" t="s">
        <v>44</v>
      </c>
      <c r="C108" t="s">
        <v>33</v>
      </c>
      <c r="D108">
        <v>4</v>
      </c>
    </row>
    <row r="109" spans="1:4" x14ac:dyDescent="0.3">
      <c r="A109" t="s">
        <v>89</v>
      </c>
      <c r="B109" t="s">
        <v>90</v>
      </c>
      <c r="C109" t="s">
        <v>33</v>
      </c>
      <c r="D109">
        <v>4</v>
      </c>
    </row>
    <row r="110" spans="1:4" x14ac:dyDescent="0.3">
      <c r="A110" t="s">
        <v>38</v>
      </c>
      <c r="D110">
        <v>4</v>
      </c>
    </row>
    <row r="111" spans="1:4" x14ac:dyDescent="0.3">
      <c r="D111">
        <v>30</v>
      </c>
    </row>
    <row r="113" spans="1:4" x14ac:dyDescent="0.3">
      <c r="B113" t="s">
        <v>39</v>
      </c>
      <c r="C113" t="s">
        <v>40</v>
      </c>
      <c r="D113" t="s">
        <v>3</v>
      </c>
    </row>
    <row r="115" spans="1:4" x14ac:dyDescent="0.3">
      <c r="B115" t="s">
        <v>97</v>
      </c>
      <c r="C115" t="s">
        <v>33</v>
      </c>
      <c r="D115">
        <v>4</v>
      </c>
    </row>
    <row r="116" spans="1:4" x14ac:dyDescent="0.3">
      <c r="B116" t="s">
        <v>98</v>
      </c>
      <c r="C116" t="s">
        <v>33</v>
      </c>
      <c r="D116">
        <v>4</v>
      </c>
    </row>
    <row r="117" spans="1:4" x14ac:dyDescent="0.3">
      <c r="B117" t="s">
        <v>75</v>
      </c>
      <c r="C117" t="s">
        <v>33</v>
      </c>
      <c r="D117">
        <v>4</v>
      </c>
    </row>
    <row r="118" spans="1:4" x14ac:dyDescent="0.3">
      <c r="D118">
        <v>12</v>
      </c>
    </row>
    <row r="119" spans="1:4" ht="15" customHeight="1" x14ac:dyDescent="0.3">
      <c r="A119" t="s">
        <v>99</v>
      </c>
    </row>
    <row r="120" spans="1:4" x14ac:dyDescent="0.3">
      <c r="A120" t="s">
        <v>0</v>
      </c>
      <c r="B120" t="s">
        <v>39</v>
      </c>
      <c r="C120" t="s">
        <v>40</v>
      </c>
      <c r="D120" t="s">
        <v>3</v>
      </c>
    </row>
    <row r="122" spans="1:4" x14ac:dyDescent="0.3">
      <c r="A122" t="s">
        <v>46</v>
      </c>
      <c r="B122" t="s">
        <v>47</v>
      </c>
      <c r="C122" t="s">
        <v>33</v>
      </c>
      <c r="D122">
        <v>4</v>
      </c>
    </row>
    <row r="123" spans="1:4" ht="19.8" customHeight="1" x14ac:dyDescent="0.3">
      <c r="A123" t="s">
        <v>48</v>
      </c>
      <c r="B123" t="s">
        <v>49</v>
      </c>
      <c r="C123" t="s">
        <v>33</v>
      </c>
      <c r="D123">
        <v>4</v>
      </c>
    </row>
    <row r="124" spans="1:4" x14ac:dyDescent="0.3">
      <c r="A124" t="s">
        <v>50</v>
      </c>
      <c r="B124" t="s">
        <v>51</v>
      </c>
      <c r="C124" t="s">
        <v>33</v>
      </c>
      <c r="D124">
        <v>4</v>
      </c>
    </row>
    <row r="125" spans="1:4" x14ac:dyDescent="0.3">
      <c r="A125" t="s">
        <v>52</v>
      </c>
      <c r="B125" t="s">
        <v>53</v>
      </c>
      <c r="C125" t="s">
        <v>33</v>
      </c>
      <c r="D125">
        <v>4</v>
      </c>
    </row>
    <row r="126" spans="1:4" x14ac:dyDescent="0.3">
      <c r="A126" t="s">
        <v>54</v>
      </c>
      <c r="B126" t="s">
        <v>55</v>
      </c>
      <c r="C126" t="s">
        <v>33</v>
      </c>
      <c r="D126">
        <v>4</v>
      </c>
    </row>
    <row r="127" spans="1:4" x14ac:dyDescent="0.3">
      <c r="A127" t="s">
        <v>56</v>
      </c>
      <c r="B127" t="s">
        <v>57</v>
      </c>
      <c r="C127" t="s">
        <v>33</v>
      </c>
      <c r="D127">
        <v>4</v>
      </c>
    </row>
    <row r="128" spans="1:4" ht="19.8" customHeight="1" x14ac:dyDescent="0.3">
      <c r="A128" t="s">
        <v>58</v>
      </c>
      <c r="B128" t="s">
        <v>59</v>
      </c>
      <c r="C128" t="s">
        <v>33</v>
      </c>
      <c r="D128">
        <v>4</v>
      </c>
    </row>
    <row r="129" spans="1:4" x14ac:dyDescent="0.3">
      <c r="A129" t="s">
        <v>60</v>
      </c>
      <c r="B129" t="s">
        <v>61</v>
      </c>
      <c r="C129" t="s">
        <v>33</v>
      </c>
      <c r="D129">
        <v>4</v>
      </c>
    </row>
    <row r="130" spans="1:4" x14ac:dyDescent="0.3">
      <c r="A130" t="s">
        <v>62</v>
      </c>
      <c r="B130" t="s">
        <v>63</v>
      </c>
      <c r="C130" t="s">
        <v>33</v>
      </c>
      <c r="D130">
        <v>4</v>
      </c>
    </row>
    <row r="131" spans="1:4" x14ac:dyDescent="0.3">
      <c r="A131" t="s">
        <v>64</v>
      </c>
      <c r="B131" t="s">
        <v>65</v>
      </c>
      <c r="C131" t="s">
        <v>33</v>
      </c>
      <c r="D131">
        <v>4</v>
      </c>
    </row>
    <row r="132" spans="1:4" x14ac:dyDescent="0.3">
      <c r="A132" t="s">
        <v>66</v>
      </c>
      <c r="B132" t="s">
        <v>67</v>
      </c>
      <c r="C132" t="s">
        <v>35</v>
      </c>
      <c r="D132">
        <v>4</v>
      </c>
    </row>
    <row r="134" spans="1:4" x14ac:dyDescent="0.3">
      <c r="C134" t="s">
        <v>36</v>
      </c>
    </row>
    <row r="135" spans="1:4" x14ac:dyDescent="0.3">
      <c r="A135" t="s">
        <v>68</v>
      </c>
      <c r="B135" t="s">
        <v>69</v>
      </c>
      <c r="C135" t="s">
        <v>33</v>
      </c>
      <c r="D135">
        <v>6</v>
      </c>
    </row>
    <row r="136" spans="1:4" x14ac:dyDescent="0.3">
      <c r="A136" t="s">
        <v>70</v>
      </c>
      <c r="B136" t="s">
        <v>71</v>
      </c>
      <c r="C136" t="s">
        <v>33</v>
      </c>
      <c r="D136">
        <v>6</v>
      </c>
    </row>
    <row r="137" spans="1:4" x14ac:dyDescent="0.3">
      <c r="A137" t="s">
        <v>41</v>
      </c>
      <c r="B137" t="s">
        <v>42</v>
      </c>
      <c r="C137" t="s">
        <v>33</v>
      </c>
      <c r="D137">
        <v>4</v>
      </c>
    </row>
    <row r="138" spans="1:4" x14ac:dyDescent="0.3">
      <c r="A138" t="s">
        <v>72</v>
      </c>
      <c r="B138" t="s">
        <v>73</v>
      </c>
      <c r="C138" t="s">
        <v>33</v>
      </c>
      <c r="D138">
        <v>4</v>
      </c>
    </row>
    <row r="139" spans="1:4" x14ac:dyDescent="0.3">
      <c r="A139" t="s">
        <v>76</v>
      </c>
      <c r="B139" t="s">
        <v>77</v>
      </c>
      <c r="C139" t="s">
        <v>33</v>
      </c>
      <c r="D139">
        <v>4</v>
      </c>
    </row>
    <row r="140" spans="1:4" x14ac:dyDescent="0.3">
      <c r="A140" t="s">
        <v>78</v>
      </c>
      <c r="B140" t="s">
        <v>79</v>
      </c>
      <c r="C140" t="s">
        <v>33</v>
      </c>
      <c r="D140">
        <v>4</v>
      </c>
    </row>
    <row r="141" spans="1:4" x14ac:dyDescent="0.3">
      <c r="A141" t="s">
        <v>80</v>
      </c>
      <c r="B141" t="s">
        <v>81</v>
      </c>
      <c r="C141" t="s">
        <v>33</v>
      </c>
      <c r="D141">
        <v>8</v>
      </c>
    </row>
    <row r="142" spans="1:4" x14ac:dyDescent="0.3">
      <c r="A142" t="s">
        <v>82</v>
      </c>
      <c r="B142" t="s">
        <v>83</v>
      </c>
      <c r="C142" t="s">
        <v>33</v>
      </c>
      <c r="D142">
        <v>4</v>
      </c>
    </row>
    <row r="143" spans="1:4" x14ac:dyDescent="0.3">
      <c r="A143" t="s">
        <v>84</v>
      </c>
      <c r="B143" t="s">
        <v>85</v>
      </c>
      <c r="C143" t="s">
        <v>33</v>
      </c>
      <c r="D143">
        <v>4</v>
      </c>
    </row>
    <row r="144" spans="1:4" x14ac:dyDescent="0.3">
      <c r="A144" t="s">
        <v>86</v>
      </c>
      <c r="B144" t="s">
        <v>87</v>
      </c>
      <c r="C144" t="s">
        <v>88</v>
      </c>
      <c r="D144">
        <v>4</v>
      </c>
    </row>
    <row r="145" spans="1:4" x14ac:dyDescent="0.3">
      <c r="A145" t="s">
        <v>43</v>
      </c>
      <c r="B145" t="s">
        <v>44</v>
      </c>
      <c r="C145" t="s">
        <v>33</v>
      </c>
      <c r="D145">
        <v>4</v>
      </c>
    </row>
    <row r="146" spans="1:4" x14ac:dyDescent="0.3">
      <c r="A146" t="s">
        <v>89</v>
      </c>
      <c r="B146" t="s">
        <v>90</v>
      </c>
      <c r="C146" t="s">
        <v>33</v>
      </c>
      <c r="D146">
        <v>4</v>
      </c>
    </row>
    <row r="147" spans="1:4" x14ac:dyDescent="0.3">
      <c r="A147" t="s">
        <v>38</v>
      </c>
      <c r="D147">
        <v>4</v>
      </c>
    </row>
    <row r="148" spans="1:4" x14ac:dyDescent="0.3">
      <c r="D148">
        <v>30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F308-13BE-4EB7-9C09-A638BB53664C}">
  <dimension ref="A3:D7"/>
  <sheetViews>
    <sheetView workbookViewId="0">
      <selection activeCell="A4" sqref="A4"/>
    </sheetView>
  </sheetViews>
  <sheetFormatPr baseColWidth="10" defaultRowHeight="14.4" x14ac:dyDescent="0.3"/>
  <cols>
    <col min="1" max="1" width="21" bestFit="1" customWidth="1"/>
    <col min="2" max="2" width="22.33203125" bestFit="1" customWidth="1"/>
    <col min="3" max="3" width="10" bestFit="1" customWidth="1"/>
    <col min="4" max="4" width="14.44140625" bestFit="1" customWidth="1"/>
  </cols>
  <sheetData>
    <row r="3" spans="1:4" x14ac:dyDescent="0.3">
      <c r="B3" s="3" t="s">
        <v>105</v>
      </c>
    </row>
    <row r="4" spans="1:4" x14ac:dyDescent="0.3">
      <c r="B4" t="s">
        <v>104</v>
      </c>
      <c r="D4" t="s">
        <v>102</v>
      </c>
    </row>
    <row r="5" spans="1:4" x14ac:dyDescent="0.3">
      <c r="A5" s="3" t="s">
        <v>100</v>
      </c>
      <c r="B5" t="s">
        <v>101</v>
      </c>
      <c r="C5" t="s">
        <v>72</v>
      </c>
    </row>
    <row r="6" spans="1:4" x14ac:dyDescent="0.3">
      <c r="A6" s="4" t="s">
        <v>73</v>
      </c>
    </row>
    <row r="7" spans="1:4" x14ac:dyDescent="0.3">
      <c r="A7" s="4" t="s">
        <v>102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Notenübersicht</vt:lpstr>
      <vt:lpstr>Diplomarbeit</vt:lpstr>
      <vt:lpstr>Notenstatistik</vt:lpstr>
      <vt:lpstr>Wahlpflichtmodule</vt:lpstr>
      <vt:lpstr>Tabelle4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</dc:creator>
  <cp:lastModifiedBy>Hans Henning Köhler</cp:lastModifiedBy>
  <dcterms:created xsi:type="dcterms:W3CDTF">2019-11-27T11:26:57Z</dcterms:created>
  <dcterms:modified xsi:type="dcterms:W3CDTF">2020-12-16T21:11:34Z</dcterms:modified>
</cp:coreProperties>
</file>