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phil0\Documents\TU Chemnitz\Master Wing\Hiw\Fertige Excel\"/>
    </mc:Choice>
  </mc:AlternateContent>
  <xr:revisionPtr revIDLastSave="0" documentId="13_ncr:1_{8ADDF712-87F2-4237-9057-C38D7EAFEC57}" xr6:coauthVersionLast="45" xr6:coauthVersionMax="45" xr10:uidLastSave="{00000000-0000-0000-0000-000000000000}"/>
  <workbookProtection workbookAlgorithmName="SHA-512" workbookHashValue="qGNvbuuJ+oraid6eygamf/hVXibn3tZn5iNgi7zEKEUZDEH+5UpViXgbe0OdHNpx4kL47bTECrdCMVsy/YNzyg==" workbookSaltValue="RHRbSS9JAO7DusWlGQOSQw==" workbookSpinCount="100000" lockStructure="1"/>
  <bookViews>
    <workbookView xWindow="11580" yWindow="0" windowWidth="43200" windowHeight="11385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F138" i="1" s="1"/>
  <c r="B3" i="1"/>
  <c r="D138" i="1" s="1"/>
  <c r="F3" i="1"/>
  <c r="H138" i="1" s="1"/>
  <c r="E3" i="1"/>
  <c r="G138" i="1" s="1"/>
  <c r="C3" i="1"/>
  <c r="E138" i="1" s="1"/>
  <c r="A3" i="1"/>
  <c r="C138" i="1" s="1"/>
  <c r="F140" i="1" l="1"/>
  <c r="F141" i="1" s="1"/>
  <c r="G140" i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B141" i="1"/>
  <c r="D140" i="1"/>
  <c r="D141" i="1" s="1"/>
  <c r="D142" i="1" s="1"/>
  <c r="D143" i="1" s="1"/>
  <c r="C140" i="1"/>
  <c r="C141" i="1" s="1"/>
  <c r="I140" i="1"/>
  <c r="I141" i="1" s="1"/>
  <c r="J140" i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C142" i="1" l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D144" i="1"/>
  <c r="E141" i="1"/>
  <c r="Q135" i="1"/>
  <c r="U135" i="1"/>
  <c r="S135" i="1"/>
  <c r="Q136" i="1"/>
  <c r="U136" i="1"/>
  <c r="S136" i="1"/>
  <c r="Q139" i="1"/>
  <c r="S138" i="1"/>
  <c r="S139" i="1"/>
  <c r="U139" i="1"/>
  <c r="U138" i="1"/>
  <c r="H141" i="1"/>
  <c r="Q138" i="1"/>
  <c r="Q141" i="1"/>
  <c r="U141" i="1"/>
  <c r="U142" i="1"/>
  <c r="S142" i="1"/>
  <c r="S141" i="1"/>
  <c r="K141" i="1"/>
  <c r="Q142" i="1"/>
  <c r="I142" i="1"/>
  <c r="F142" i="1"/>
  <c r="E143" i="1" l="1"/>
  <c r="E142" i="1"/>
  <c r="D145" i="1"/>
  <c r="E144" i="1"/>
  <c r="I143" i="1"/>
  <c r="K142" i="1"/>
  <c r="P144" i="1"/>
  <c r="Q144" i="1" s="1"/>
  <c r="R144" i="1" s="1"/>
  <c r="S144" i="1" s="1"/>
  <c r="U144" i="1" s="1"/>
  <c r="W144" i="1" s="1"/>
  <c r="P150" i="1"/>
  <c r="Q150" i="1" s="1"/>
  <c r="R150" i="1" s="1"/>
  <c r="S150" i="1" s="1"/>
  <c r="U150" i="1" s="1"/>
  <c r="W150" i="1" s="1"/>
  <c r="P147" i="1"/>
  <c r="Q147" i="1" s="1"/>
  <c r="R147" i="1" s="1"/>
  <c r="S147" i="1" s="1"/>
  <c r="U147" i="1" s="1"/>
  <c r="W147" i="1" s="1"/>
  <c r="F143" i="1"/>
  <c r="H142" i="1"/>
  <c r="P145" i="1"/>
  <c r="Q145" i="1" s="1"/>
  <c r="R145" i="1" s="1"/>
  <c r="S145" i="1" s="1"/>
  <c r="U145" i="1" s="1"/>
  <c r="W145" i="1" s="1"/>
  <c r="P151" i="1"/>
  <c r="Q151" i="1" s="1"/>
  <c r="R151" i="1" s="1"/>
  <c r="S151" i="1" s="1"/>
  <c r="U151" i="1" s="1"/>
  <c r="W151" i="1" s="1"/>
  <c r="P148" i="1"/>
  <c r="Q148" i="1" s="1"/>
  <c r="R148" i="1" s="1"/>
  <c r="S148" i="1" s="1"/>
  <c r="U148" i="1" s="1"/>
  <c r="W148" i="1" s="1"/>
  <c r="E145" i="1" l="1"/>
  <c r="D146" i="1"/>
  <c r="I144" i="1"/>
  <c r="K143" i="1"/>
  <c r="F144" i="1"/>
  <c r="H143" i="1"/>
  <c r="D147" i="1" l="1"/>
  <c r="E146" i="1"/>
  <c r="F145" i="1"/>
  <c r="H144" i="1"/>
  <c r="I145" i="1"/>
  <c r="K144" i="1"/>
  <c r="D148" i="1" l="1"/>
  <c r="E147" i="1"/>
  <c r="I146" i="1"/>
  <c r="K145" i="1"/>
  <c r="F146" i="1"/>
  <c r="H145" i="1"/>
  <c r="E148" i="1" l="1"/>
  <c r="D149" i="1"/>
  <c r="F147" i="1"/>
  <c r="H146" i="1"/>
  <c r="I147" i="1"/>
  <c r="K146" i="1"/>
  <c r="D150" i="1" l="1"/>
  <c r="E149" i="1"/>
  <c r="I148" i="1"/>
  <c r="K147" i="1"/>
  <c r="F148" i="1"/>
  <c r="H147" i="1"/>
  <c r="E150" i="1" l="1"/>
  <c r="D151" i="1"/>
  <c r="F149" i="1"/>
  <c r="H148" i="1"/>
  <c r="I149" i="1"/>
  <c r="K148" i="1"/>
  <c r="D152" i="1" l="1"/>
  <c r="E151" i="1"/>
  <c r="I150" i="1"/>
  <c r="K149" i="1"/>
  <c r="F150" i="1"/>
  <c r="H149" i="1"/>
  <c r="E152" i="1" l="1"/>
  <c r="D153" i="1"/>
  <c r="F151" i="1"/>
  <c r="H150" i="1"/>
  <c r="I151" i="1"/>
  <c r="K150" i="1"/>
  <c r="D154" i="1" l="1"/>
  <c r="E153" i="1"/>
  <c r="I152" i="1"/>
  <c r="K151" i="1"/>
  <c r="F152" i="1"/>
  <c r="H151" i="1"/>
  <c r="E154" i="1" l="1"/>
  <c r="D155" i="1"/>
  <c r="F153" i="1"/>
  <c r="H152" i="1"/>
  <c r="I153" i="1"/>
  <c r="K152" i="1"/>
  <c r="D156" i="1" l="1"/>
  <c r="E155" i="1"/>
  <c r="I154" i="1"/>
  <c r="K153" i="1"/>
  <c r="F154" i="1"/>
  <c r="H153" i="1"/>
  <c r="E156" i="1" l="1"/>
  <c r="D157" i="1"/>
  <c r="F155" i="1"/>
  <c r="H154" i="1"/>
  <c r="I155" i="1"/>
  <c r="K154" i="1"/>
  <c r="D158" i="1" l="1"/>
  <c r="E157" i="1"/>
  <c r="I156" i="1"/>
  <c r="K155" i="1"/>
  <c r="F156" i="1"/>
  <c r="H155" i="1"/>
  <c r="E158" i="1" l="1"/>
  <c r="D159" i="1"/>
  <c r="F157" i="1"/>
  <c r="H156" i="1"/>
  <c r="I157" i="1"/>
  <c r="K156" i="1"/>
  <c r="D160" i="1" l="1"/>
  <c r="E159" i="1"/>
  <c r="I158" i="1"/>
  <c r="K157" i="1"/>
  <c r="F158" i="1"/>
  <c r="H157" i="1"/>
  <c r="E160" i="1" l="1"/>
  <c r="D161" i="1"/>
  <c r="F159" i="1"/>
  <c r="H158" i="1"/>
  <c r="I159" i="1"/>
  <c r="K158" i="1"/>
  <c r="D162" i="1" l="1"/>
  <c r="E161" i="1"/>
  <c r="I160" i="1"/>
  <c r="K159" i="1"/>
  <c r="F160" i="1"/>
  <c r="H159" i="1"/>
  <c r="E162" i="1" l="1"/>
  <c r="D163" i="1"/>
  <c r="F161" i="1"/>
  <c r="H160" i="1"/>
  <c r="I161" i="1"/>
  <c r="K160" i="1"/>
  <c r="D164" i="1" l="1"/>
  <c r="E163" i="1"/>
  <c r="I162" i="1"/>
  <c r="K161" i="1"/>
  <c r="F162" i="1"/>
  <c r="H161" i="1"/>
  <c r="E164" i="1" l="1"/>
  <c r="D165" i="1"/>
  <c r="F163" i="1"/>
  <c r="H162" i="1"/>
  <c r="I163" i="1"/>
  <c r="K162" i="1"/>
  <c r="D166" i="1" l="1"/>
  <c r="E165" i="1"/>
  <c r="I164" i="1"/>
  <c r="K163" i="1"/>
  <c r="F164" i="1"/>
  <c r="H163" i="1"/>
  <c r="E166" i="1" l="1"/>
  <c r="D167" i="1"/>
  <c r="F165" i="1"/>
  <c r="H164" i="1"/>
  <c r="I165" i="1"/>
  <c r="K164" i="1"/>
  <c r="D168" i="1" l="1"/>
  <c r="E167" i="1"/>
  <c r="I166" i="1"/>
  <c r="K165" i="1"/>
  <c r="F166" i="1"/>
  <c r="H165" i="1"/>
  <c r="E168" i="1" l="1"/>
  <c r="D169" i="1"/>
  <c r="F167" i="1"/>
  <c r="H166" i="1"/>
  <c r="I167" i="1"/>
  <c r="K166" i="1"/>
  <c r="D170" i="1" l="1"/>
  <c r="E169" i="1"/>
  <c r="I168" i="1"/>
  <c r="K167" i="1"/>
  <c r="F168" i="1"/>
  <c r="H167" i="1"/>
  <c r="E170" i="1" l="1"/>
  <c r="D171" i="1"/>
  <c r="F169" i="1"/>
  <c r="H168" i="1"/>
  <c r="I169" i="1"/>
  <c r="K168" i="1"/>
  <c r="D172" i="1" l="1"/>
  <c r="E171" i="1"/>
  <c r="I170" i="1"/>
  <c r="K169" i="1"/>
  <c r="F170" i="1"/>
  <c r="H169" i="1"/>
  <c r="E172" i="1" l="1"/>
  <c r="D173" i="1"/>
  <c r="F171" i="1"/>
  <c r="H170" i="1"/>
  <c r="I171" i="1"/>
  <c r="K170" i="1"/>
  <c r="D174" i="1" l="1"/>
  <c r="E173" i="1"/>
  <c r="I172" i="1"/>
  <c r="K171" i="1"/>
  <c r="F172" i="1"/>
  <c r="H171" i="1"/>
  <c r="E174" i="1" l="1"/>
  <c r="D175" i="1"/>
  <c r="F173" i="1"/>
  <c r="H172" i="1"/>
  <c r="I173" i="1"/>
  <c r="K172" i="1"/>
  <c r="D176" i="1" l="1"/>
  <c r="E175" i="1"/>
  <c r="I174" i="1"/>
  <c r="K173" i="1"/>
  <c r="F174" i="1"/>
  <c r="H173" i="1"/>
  <c r="E176" i="1" l="1"/>
  <c r="D177" i="1"/>
  <c r="F175" i="1"/>
  <c r="H174" i="1"/>
  <c r="I175" i="1"/>
  <c r="K174" i="1"/>
  <c r="D178" i="1" l="1"/>
  <c r="E177" i="1"/>
  <c r="I176" i="1"/>
  <c r="K175" i="1"/>
  <c r="F176" i="1"/>
  <c r="H175" i="1"/>
  <c r="D179" i="1" l="1"/>
  <c r="E178" i="1"/>
  <c r="F177" i="1"/>
  <c r="H176" i="1"/>
  <c r="I177" i="1"/>
  <c r="K176" i="1"/>
  <c r="D180" i="1" l="1"/>
  <c r="E179" i="1"/>
  <c r="I178" i="1"/>
  <c r="K177" i="1"/>
  <c r="F178" i="1"/>
  <c r="H177" i="1"/>
  <c r="E180" i="1" l="1"/>
  <c r="D181" i="1"/>
  <c r="F179" i="1"/>
  <c r="H178" i="1"/>
  <c r="I179" i="1"/>
  <c r="K178" i="1"/>
  <c r="D182" i="1" l="1"/>
  <c r="E181" i="1"/>
  <c r="I180" i="1"/>
  <c r="K179" i="1"/>
  <c r="F180" i="1"/>
  <c r="H179" i="1"/>
  <c r="D183" i="1" l="1"/>
  <c r="E182" i="1"/>
  <c r="F181" i="1"/>
  <c r="H180" i="1"/>
  <c r="I181" i="1"/>
  <c r="K180" i="1"/>
  <c r="D184" i="1" l="1"/>
  <c r="E183" i="1"/>
  <c r="I182" i="1"/>
  <c r="K181" i="1"/>
  <c r="F182" i="1"/>
  <c r="H181" i="1"/>
  <c r="E184" i="1" l="1"/>
  <c r="D185" i="1"/>
  <c r="F183" i="1"/>
  <c r="H182" i="1"/>
  <c r="I183" i="1"/>
  <c r="K182" i="1"/>
  <c r="D186" i="1" l="1"/>
  <c r="E185" i="1"/>
  <c r="I184" i="1"/>
  <c r="K183" i="1"/>
  <c r="F184" i="1"/>
  <c r="H183" i="1"/>
  <c r="D187" i="1" l="1"/>
  <c r="E186" i="1"/>
  <c r="F185" i="1"/>
  <c r="H184" i="1"/>
  <c r="I185" i="1"/>
  <c r="K184" i="1"/>
  <c r="D188" i="1" l="1"/>
  <c r="E187" i="1"/>
  <c r="I186" i="1"/>
  <c r="K185" i="1"/>
  <c r="F186" i="1"/>
  <c r="H185" i="1"/>
  <c r="E188" i="1" l="1"/>
  <c r="D189" i="1"/>
  <c r="E189" i="1" s="1"/>
  <c r="F187" i="1"/>
  <c r="H186" i="1"/>
  <c r="I187" i="1"/>
  <c r="K186" i="1"/>
  <c r="I188" i="1" l="1"/>
  <c r="K187" i="1"/>
  <c r="F188" i="1"/>
  <c r="H187" i="1"/>
  <c r="F189" i="1" l="1"/>
  <c r="H189" i="1" s="1"/>
  <c r="H188" i="1"/>
  <c r="I189" i="1"/>
  <c r="K189" i="1" s="1"/>
  <c r="K188" i="1"/>
</calcChain>
</file>

<file path=xl/sharedStrings.xml><?xml version="1.0" encoding="utf-8"?>
<sst xmlns="http://schemas.openxmlformats.org/spreadsheetml/2006/main" count="85" uniqueCount="66">
  <si>
    <t>Winkel</t>
  </si>
  <si>
    <t>grad</t>
  </si>
  <si>
    <t>rad</t>
  </si>
  <si>
    <t>x</t>
  </si>
  <si>
    <t>y</t>
  </si>
  <si>
    <t>Verstärkung Va</t>
  </si>
  <si>
    <t>Versch. Va</t>
  </si>
  <si>
    <t>Verstärkung Vb</t>
  </si>
  <si>
    <t>Versch. Vb</t>
  </si>
  <si>
    <t>Verstärkung Vc</t>
  </si>
  <si>
    <t>sin Va</t>
  </si>
  <si>
    <t>sin Vb</t>
  </si>
  <si>
    <t>Versch.Vc</t>
  </si>
  <si>
    <t>sin Vc</t>
  </si>
  <si>
    <t>Va1</t>
  </si>
  <si>
    <t>Va2</t>
  </si>
  <si>
    <t>aVa1</t>
  </si>
  <si>
    <t>aVa2</t>
  </si>
  <si>
    <t>aaVa1</t>
  </si>
  <si>
    <t>aaVa2</t>
  </si>
  <si>
    <t>Vb1</t>
  </si>
  <si>
    <t>Vb2</t>
  </si>
  <si>
    <t>aVb1</t>
  </si>
  <si>
    <t>aVb2</t>
  </si>
  <si>
    <t>aaVb1</t>
  </si>
  <si>
    <t>aaVb2</t>
  </si>
  <si>
    <t>Vc1</t>
  </si>
  <si>
    <t>Vc2</t>
  </si>
  <si>
    <t>aVc1</t>
  </si>
  <si>
    <t>aVc2</t>
  </si>
  <si>
    <t>aaVc1</t>
  </si>
  <si>
    <t>aaVc2</t>
  </si>
  <si>
    <t>Va+aaVb</t>
  </si>
  <si>
    <t>Va+aaVb+aVc</t>
  </si>
  <si>
    <t>3V1</t>
  </si>
  <si>
    <t>V1</t>
  </si>
  <si>
    <t>Va+Vb</t>
  </si>
  <si>
    <t>Va+Vb+Vc</t>
  </si>
  <si>
    <t>V0</t>
  </si>
  <si>
    <t>Va+aVb</t>
  </si>
  <si>
    <t>Va+aVb+aaVc</t>
  </si>
  <si>
    <t>3V2</t>
  </si>
  <si>
    <t>V2</t>
  </si>
  <si>
    <t>3V0</t>
  </si>
  <si>
    <t>Amplitude V1</t>
  </si>
  <si>
    <t>Winkel V1</t>
  </si>
  <si>
    <t>Amplitude V2</t>
  </si>
  <si>
    <t>Winkel V2</t>
  </si>
  <si>
    <t>Amplitude V3</t>
  </si>
  <si>
    <t>Winkel V3</t>
  </si>
  <si>
    <t xml:space="preserve">  </t>
  </si>
  <si>
    <t xml:space="preserve">                              2019 Technische Universität Chemnitz, Fakultät für ET/IT,
 Professur Energie- und Hochspannungstechnik, Prof. Dr-Ing. W. Schufft. Alle Rechte vorbehalten</t>
  </si>
  <si>
    <t>Professur Energie- und Hochspannungstechnik, Prof. Dr-Ing. W. Schufft.</t>
  </si>
  <si>
    <t xml:space="preserve">       2019 Technische Universität Chemnitz, Fakultät für ET/IT,
 Professur Energie- und Hochspannungstechnik, Prof. Dr-Ing. W. Schufft. Alle Rechte vorbehalten</t>
  </si>
  <si>
    <t>Symmetrische Komponenten</t>
  </si>
  <si>
    <t xml:space="preserve">Das vorliegende Programm zerlegt ein unsymmetrisches Drehstromsystem in drei symmetrische Systeme. </t>
  </si>
  <si>
    <t>Mitsystem:</t>
  </si>
  <si>
    <t>Nutzbares Drehfeld von Drehstrommotoren</t>
  </si>
  <si>
    <t>Gegensystem:</t>
  </si>
  <si>
    <t>Schieflast in Synchronmotoren und Bremsmoment in Drehstrommotoren</t>
  </si>
  <si>
    <t>Nullsystem:</t>
  </si>
  <si>
    <t>Nullsystem der Ströme erzeugt Nullflüsse die sich über Gerätegehäuse schlienßen müssen</t>
  </si>
  <si>
    <t>Nullsystem der Spannungen erzeugt Kapazitive/Induktive Koppelüberspannungen</t>
  </si>
  <si>
    <t>Anleitung:</t>
  </si>
  <si>
    <t xml:space="preserve">Durch die Angabe der Spannungsamplituden und Phasenwinkel der einzelnen Phasen kann ein unsymmetrisches Problem eingegeben werden. </t>
  </si>
  <si>
    <t>In den drei unteren Graphen wird dieses Problem dann in die symmetrischen Komponenten zerlegt.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</si>
</sst>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FF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0" xfId="0" applyFont="1" applyFill="1"/>
    <xf numFmtId="0" fontId="4" fillId="3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/>
    <xf numFmtId="0" fontId="0" fillId="3" borderId="0" xfId="0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/>
              <a:t>Gegensystem</a:t>
            </a:r>
          </a:p>
        </c:rich>
      </c:tx>
      <c:layout>
        <c:manualLayout>
          <c:xMode val="edge"/>
          <c:yMode val="edge"/>
          <c:x val="0.39964525536484385"/>
          <c:y val="2.99923847460605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67780952940165E-2"/>
          <c:y val="0.14211510517707027"/>
          <c:w val="0.83596039612533379"/>
          <c:h val="0.71843554338316407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Programm!$P$135:$Q$135</c:f>
              <c:numCache>
                <c:formatCode>General</c:formatCode>
                <c:ptCount val="2"/>
                <c:pt idx="0">
                  <c:v>0</c:v>
                </c:pt>
                <c:pt idx="1">
                  <c:v>0.9641814145298091</c:v>
                </c:pt>
              </c:numCache>
            </c:numRef>
          </c:xVal>
          <c:yVal>
            <c:numRef>
              <c:f>Programm!$P$136:$Q$136</c:f>
              <c:numCache>
                <c:formatCode>General</c:formatCode>
                <c:ptCount val="2"/>
                <c:pt idx="0">
                  <c:v>0</c:v>
                </c:pt>
                <c:pt idx="1">
                  <c:v>1.1490666646784671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56-4EA1-8853-57B34AD6CF98}"/>
            </c:ext>
          </c:extLst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Programm!$P$147:$Q$147</c:f>
              <c:numCache>
                <c:formatCode>General</c:formatCode>
                <c:ptCount val="2"/>
                <c:pt idx="0">
                  <c:v>0.9641814145298091</c:v>
                </c:pt>
                <c:pt idx="1">
                  <c:v>-0.18488525014865909</c:v>
                </c:pt>
              </c:numCache>
            </c:numRef>
          </c:xVal>
          <c:yVal>
            <c:numRef>
              <c:f>Programm!$P$148:$Q$148</c:f>
              <c:numCache>
                <c:formatCode>General</c:formatCode>
                <c:ptCount val="2"/>
                <c:pt idx="0">
                  <c:v>1.1490666646784671</c:v>
                </c:pt>
                <c:pt idx="1">
                  <c:v>0.18488525014865953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56-4EA1-8853-57B34AD6CF98}"/>
            </c:ext>
          </c:extLst>
        </c:ser>
        <c:ser>
          <c:idx val="2"/>
          <c:order val="2"/>
          <c:spPr>
            <a:ln w="381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B356-4EA1-8853-57B34AD6CF98}"/>
              </c:ext>
            </c:extLst>
          </c:dPt>
          <c:xVal>
            <c:numRef>
              <c:f>Programm!$R$147:$S$147</c:f>
              <c:numCache>
                <c:formatCode>General</c:formatCode>
                <c:ptCount val="2"/>
                <c:pt idx="0">
                  <c:v>-0.18488525014865909</c:v>
                </c:pt>
                <c:pt idx="1">
                  <c:v>0.15157950848461732</c:v>
                </c:pt>
              </c:numCache>
            </c:numRef>
          </c:xVal>
          <c:yVal>
            <c:numRef>
              <c:f>Programm!$R$148:$S$148</c:f>
              <c:numCache>
                <c:formatCode>General</c:formatCode>
                <c:ptCount val="2"/>
                <c:pt idx="0">
                  <c:v>0.18488525014865953</c:v>
                </c:pt>
                <c:pt idx="1">
                  <c:v>-1.0708183240271294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56-4EA1-8853-57B34AD6CF9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ysDash"/>
            </a:ln>
          </c:spPr>
          <c:marker>
            <c:symbol val="none"/>
          </c:marker>
          <c:xVal>
            <c:numRef>
              <c:f>Programm!$T$147:$U$147</c:f>
              <c:numCache>
                <c:formatCode>General</c:formatCode>
                <c:ptCount val="2"/>
                <c:pt idx="0">
                  <c:v>0</c:v>
                </c:pt>
                <c:pt idx="1">
                  <c:v>0.15157950848461732</c:v>
                </c:pt>
              </c:numCache>
            </c:numRef>
          </c:xVal>
          <c:yVal>
            <c:numRef>
              <c:f>Programm!$T$148:$U$148</c:f>
              <c:numCache>
                <c:formatCode>General</c:formatCode>
                <c:ptCount val="2"/>
                <c:pt idx="0">
                  <c:v>0</c:v>
                </c:pt>
                <c:pt idx="1">
                  <c:v>-1.0708183240271294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356-4EA1-8853-57B34AD6CF98}"/>
            </c:ext>
          </c:extLst>
        </c:ser>
        <c:ser>
          <c:idx val="4"/>
          <c:order val="4"/>
          <c:spPr>
            <a:ln w="38100">
              <a:solidFill>
                <a:srgbClr val="800080"/>
              </a:solidFill>
              <a:prstDash val="solid"/>
              <a:tailEnd type="triangle"/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000000"/>
                </a:solidFill>
                <a:prstDash val="solid"/>
                <a:tailEnd type="triangle"/>
              </a:ln>
            </c:spPr>
            <c:extLst>
              <c:ext xmlns:c16="http://schemas.microsoft.com/office/drawing/2014/chart" uri="{C3380CC4-5D6E-409C-BE32-E72D297353CC}">
                <c16:uniqueId val="{00000004-B356-4EA1-8853-57B34AD6CF98}"/>
              </c:ext>
            </c:extLst>
          </c:dPt>
          <c:xVal>
            <c:numRef>
              <c:f>Programm!$V$147:$W$147</c:f>
              <c:numCache>
                <c:formatCode>General</c:formatCode>
                <c:ptCount val="2"/>
                <c:pt idx="0">
                  <c:v>0</c:v>
                </c:pt>
                <c:pt idx="1">
                  <c:v>5.0526502828205776E-2</c:v>
                </c:pt>
              </c:numCache>
            </c:numRef>
          </c:xVal>
          <c:yVal>
            <c:numRef>
              <c:f>Programm!$V$148:$W$148</c:f>
              <c:numCache>
                <c:formatCode>General</c:formatCode>
                <c:ptCount val="2"/>
                <c:pt idx="0">
                  <c:v>0</c:v>
                </c:pt>
                <c:pt idx="1">
                  <c:v>-0.35693944134237648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356-4EA1-8853-57B34AD6C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89216"/>
        <c:axId val="78107776"/>
      </c:scatterChart>
      <c:valAx>
        <c:axId val="78089216"/>
        <c:scaling>
          <c:orientation val="minMax"/>
          <c:max val="3"/>
          <c:min val="-3"/>
        </c:scaling>
        <c:delete val="0"/>
        <c:axPos val="b"/>
        <c:majorGridlines>
          <c:spPr>
            <a:ln w="3175">
              <a:solidFill>
                <a:srgbClr val="000000">
                  <a:alpha val="50000"/>
                </a:srgb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Re</a:t>
                </a:r>
              </a:p>
            </c:rich>
          </c:tx>
          <c:layout>
            <c:manualLayout>
              <c:xMode val="edge"/>
              <c:yMode val="edge"/>
              <c:x val="0.50697855251997315"/>
              <c:y val="0.88592890326825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8107776"/>
        <c:crossesAt val="0"/>
        <c:crossBetween val="midCat"/>
        <c:majorUnit val="1"/>
      </c:valAx>
      <c:valAx>
        <c:axId val="78107776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Im</a:t>
                </a:r>
              </a:p>
            </c:rich>
          </c:tx>
          <c:layout>
            <c:manualLayout>
              <c:xMode val="edge"/>
              <c:yMode val="edge"/>
              <c:x val="4.5673743470267793E-2"/>
              <c:y val="0.489106582012680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8089216"/>
        <c:crosses val="autoZero"/>
        <c:crossBetween val="midCat"/>
      </c:valAx>
      <c:spPr>
        <a:solidFill>
          <a:sysClr val="window" lastClr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Nullsystem</a:t>
            </a:r>
          </a:p>
        </c:rich>
      </c:tx>
      <c:layout>
        <c:manualLayout>
          <c:xMode val="edge"/>
          <c:yMode val="edge"/>
          <c:x val="0.39736151666807173"/>
          <c:y val="6.95693145278618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3049175843169"/>
          <c:y val="0.17171245914003669"/>
          <c:w val="0.792439449209147"/>
          <c:h val="0.69600783438094849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Programm!$P$135:$Q$135</c:f>
              <c:numCache>
                <c:formatCode>General</c:formatCode>
                <c:ptCount val="2"/>
                <c:pt idx="0">
                  <c:v>0</c:v>
                </c:pt>
                <c:pt idx="1">
                  <c:v>0.9641814145298091</c:v>
                </c:pt>
              </c:numCache>
            </c:numRef>
          </c:xVal>
          <c:yVal>
            <c:numRef>
              <c:f>Programm!$P$136:$Q$136</c:f>
              <c:numCache>
                <c:formatCode>General</c:formatCode>
                <c:ptCount val="2"/>
                <c:pt idx="0">
                  <c:v>0</c:v>
                </c:pt>
                <c:pt idx="1">
                  <c:v>1.1490666646784671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96-4933-8CEE-3623DC890369}"/>
            </c:ext>
          </c:extLst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Programm!$P$144:$Q$144</c:f>
              <c:numCache>
                <c:formatCode>General</c:formatCode>
                <c:ptCount val="2"/>
                <c:pt idx="0">
                  <c:v>0.9641814145298091</c:v>
                </c:pt>
                <c:pt idx="1">
                  <c:v>2.373720345708672</c:v>
                </c:pt>
              </c:numCache>
            </c:numRef>
          </c:xVal>
          <c:yVal>
            <c:numRef>
              <c:f>Programm!$P$145:$Q$145</c:f>
              <c:numCache>
                <c:formatCode>General</c:formatCode>
                <c:ptCount val="2"/>
                <c:pt idx="0">
                  <c:v>1.1490666646784671</c:v>
                </c:pt>
                <c:pt idx="1">
                  <c:v>0.6360364496899642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96-4933-8CEE-3623DC890369}"/>
            </c:ext>
          </c:extLst>
        </c:ser>
        <c:ser>
          <c:idx val="2"/>
          <c:order val="2"/>
          <c:spPr>
            <a:ln w="381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Programm!$R$144:$S$144</c:f>
              <c:numCache>
                <c:formatCode>General</c:formatCode>
                <c:ptCount val="2"/>
                <c:pt idx="0">
                  <c:v>2.373720345708672</c:v>
                </c:pt>
                <c:pt idx="1">
                  <c:v>1.1180167715328833</c:v>
                </c:pt>
              </c:numCache>
            </c:numRef>
          </c:xVal>
          <c:yVal>
            <c:numRef>
              <c:f>Programm!$R$145:$S$145</c:f>
              <c:numCache>
                <c:formatCode>General</c:formatCode>
                <c:ptCount val="2"/>
                <c:pt idx="0">
                  <c:v>0.6360364496899642</c:v>
                </c:pt>
                <c:pt idx="1">
                  <c:v>0.97250120832324161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96-4933-8CEE-3623DC890369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Programm!$T$144:$U$144</c:f>
              <c:numCache>
                <c:formatCode>General</c:formatCode>
                <c:ptCount val="2"/>
                <c:pt idx="0">
                  <c:v>0</c:v>
                </c:pt>
                <c:pt idx="1">
                  <c:v>0.37267225717762775</c:v>
                </c:pt>
              </c:numCache>
            </c:numRef>
          </c:xVal>
          <c:yVal>
            <c:numRef>
              <c:f>Programm!$T$145:$U$145</c:f>
              <c:numCache>
                <c:formatCode>General</c:formatCode>
                <c:ptCount val="2"/>
                <c:pt idx="0">
                  <c:v>0</c:v>
                </c:pt>
                <c:pt idx="1">
                  <c:v>0.32416706944108054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296-4933-8CEE-3623DC890369}"/>
            </c:ext>
          </c:extLst>
        </c:ser>
        <c:ser>
          <c:idx val="4"/>
          <c:order val="4"/>
          <c:spPr>
            <a:ln w="12700">
              <a:solidFill>
                <a:srgbClr val="33CCCC"/>
              </a:solidFill>
              <a:prstDash val="sysDash"/>
            </a:ln>
          </c:spPr>
          <c:marker>
            <c:symbol val="none"/>
          </c:marker>
          <c:xVal>
            <c:numRef>
              <c:f>Programm!$V$144:$W$144</c:f>
              <c:numCache>
                <c:formatCode>General</c:formatCode>
                <c:ptCount val="2"/>
                <c:pt idx="0">
                  <c:v>0</c:v>
                </c:pt>
                <c:pt idx="1">
                  <c:v>1.1180167715328833</c:v>
                </c:pt>
              </c:numCache>
            </c:numRef>
          </c:xVal>
          <c:yVal>
            <c:numRef>
              <c:f>Programm!$V$145:$W$145</c:f>
              <c:numCache>
                <c:formatCode>General</c:formatCode>
                <c:ptCount val="2"/>
                <c:pt idx="0">
                  <c:v>0</c:v>
                </c:pt>
                <c:pt idx="1">
                  <c:v>0.97250120832324161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296-4933-8CEE-3623DC890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120640"/>
        <c:axId val="99124352"/>
      </c:scatterChart>
      <c:valAx>
        <c:axId val="99120640"/>
        <c:scaling>
          <c:orientation val="minMax"/>
          <c:max val="3"/>
          <c:min val="-3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Re</a:t>
                </a:r>
              </a:p>
            </c:rich>
          </c:tx>
          <c:layout>
            <c:manualLayout>
              <c:xMode val="edge"/>
              <c:yMode val="edge"/>
              <c:x val="0.50469486534645969"/>
              <c:y val="0.899773285893791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9124352"/>
        <c:crosses val="autoZero"/>
        <c:crossBetween val="midCat"/>
        <c:majorUnit val="1"/>
      </c:valAx>
      <c:valAx>
        <c:axId val="99124352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Im</a:t>
                </a:r>
              </a:p>
            </c:rich>
          </c:tx>
          <c:layout>
            <c:manualLayout>
              <c:xMode val="edge"/>
              <c:yMode val="edge"/>
              <c:x val="3.6538994776214279E-2"/>
              <c:y val="0.49224238286810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9120640"/>
        <c:crosses val="autoZero"/>
        <c:crossBetween val="midCat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/>
              <a:t>Mitsystem</a:t>
            </a:r>
          </a:p>
        </c:rich>
      </c:tx>
      <c:layout>
        <c:manualLayout>
          <c:xMode val="edge"/>
          <c:yMode val="edge"/>
          <c:x val="0.42222900353673726"/>
          <c:y val="3.2216864563771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5626905710737"/>
          <c:y val="0.14957829976036621"/>
          <c:w val="0.79167938163138263"/>
          <c:h val="0.72487945268485177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Programm!$P$135:$Q$135</c:f>
              <c:numCache>
                <c:formatCode>General</c:formatCode>
                <c:ptCount val="2"/>
                <c:pt idx="0">
                  <c:v>0</c:v>
                </c:pt>
                <c:pt idx="1">
                  <c:v>0.9641814145298091</c:v>
                </c:pt>
              </c:numCache>
            </c:numRef>
          </c:xVal>
          <c:yVal>
            <c:numRef>
              <c:f>Programm!$P$136:$Q$136</c:f>
              <c:numCache>
                <c:formatCode>General</c:formatCode>
                <c:ptCount val="2"/>
                <c:pt idx="0">
                  <c:v>0</c:v>
                </c:pt>
                <c:pt idx="1">
                  <c:v>1.1490666646784671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2F-4D5E-8D24-EA418C28E4FC}"/>
            </c:ext>
          </c:extLst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Programm!$P$150:$Q$150</c:f>
              <c:numCache>
                <c:formatCode>General</c:formatCode>
                <c:ptCount val="2"/>
                <c:pt idx="0">
                  <c:v>0.9641814145298091</c:v>
                </c:pt>
                <c:pt idx="1">
                  <c:v>0.70370914802941431</c:v>
                </c:pt>
              </c:numCache>
            </c:numRef>
          </c:xVal>
          <c:yVal>
            <c:numRef>
              <c:f>Programm!$P$151:$Q$151</c:f>
              <c:numCache>
                <c:formatCode>General</c:formatCode>
                <c:ptCount val="2"/>
                <c:pt idx="0">
                  <c:v>1.1490666646784671</c:v>
                </c:pt>
                <c:pt idx="1">
                  <c:v>2.6262782941967791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2F-4D5E-8D24-EA418C28E4FC}"/>
            </c:ext>
          </c:extLst>
        </c:ser>
        <c:ser>
          <c:idx val="2"/>
          <c:order val="2"/>
          <c:spPr>
            <a:ln w="381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Programm!$R$150:$S$150</c:f>
              <c:numCache>
                <c:formatCode>General</c:formatCode>
                <c:ptCount val="2"/>
                <c:pt idx="0">
                  <c:v>0.70370914802941431</c:v>
                </c:pt>
                <c:pt idx="1">
                  <c:v>1.6229479635719271</c:v>
                </c:pt>
              </c:numCache>
            </c:numRef>
          </c:xVal>
          <c:yVal>
            <c:numRef>
              <c:f>Programm!$R$151:$S$151</c:f>
              <c:numCache>
                <c:formatCode>General</c:formatCode>
                <c:ptCount val="2"/>
                <c:pt idx="0">
                  <c:v>2.6262782941967791</c:v>
                </c:pt>
                <c:pt idx="1">
                  <c:v>3.5455171097392899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2F-4D5E-8D24-EA418C28E4FC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ysDash"/>
            </a:ln>
          </c:spPr>
          <c:marker>
            <c:symbol val="none"/>
          </c:marker>
          <c:xVal>
            <c:numRef>
              <c:f>Programm!$T$150:$U$150</c:f>
              <c:numCache>
                <c:formatCode>General</c:formatCode>
                <c:ptCount val="2"/>
                <c:pt idx="0">
                  <c:v>0</c:v>
                </c:pt>
                <c:pt idx="1">
                  <c:v>1.6229479635719271</c:v>
                </c:pt>
              </c:numCache>
            </c:numRef>
          </c:xVal>
          <c:yVal>
            <c:numRef>
              <c:f>Programm!$T$151:$U$151</c:f>
              <c:numCache>
                <c:formatCode>General</c:formatCode>
                <c:ptCount val="2"/>
                <c:pt idx="0">
                  <c:v>0</c:v>
                </c:pt>
                <c:pt idx="1">
                  <c:v>3.5455171097392899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F2F-4D5E-8D24-EA418C28E4FC}"/>
            </c:ext>
          </c:extLst>
        </c:ser>
        <c:ser>
          <c:idx val="4"/>
          <c:order val="4"/>
          <c:spPr>
            <a:ln w="381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Programm!$V$150:$W$150</c:f>
              <c:numCache>
                <c:formatCode>General</c:formatCode>
                <c:ptCount val="2"/>
                <c:pt idx="0">
                  <c:v>0</c:v>
                </c:pt>
                <c:pt idx="1">
                  <c:v>0.54098265452397565</c:v>
                </c:pt>
              </c:numCache>
            </c:numRef>
          </c:xVal>
          <c:yVal>
            <c:numRef>
              <c:f>Programm!$V$151:$W$151</c:f>
              <c:numCache>
                <c:formatCode>General</c:formatCode>
                <c:ptCount val="2"/>
                <c:pt idx="0">
                  <c:v>0</c:v>
                </c:pt>
                <c:pt idx="1">
                  <c:v>1.1818390365797633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F2F-4D5E-8D24-EA418C28E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92160"/>
        <c:axId val="90279936"/>
      </c:scatterChart>
      <c:valAx>
        <c:axId val="78092160"/>
        <c:scaling>
          <c:orientation val="minMax"/>
          <c:max val="3"/>
          <c:min val="-3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Re</a:t>
                </a:r>
              </a:p>
            </c:rich>
          </c:tx>
          <c:layout>
            <c:manualLayout>
              <c:xMode val="edge"/>
              <c:yMode val="edge"/>
              <c:x val="0.50516684351716767"/>
              <c:y val="0.899771003173895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0279936"/>
        <c:crosses val="autoZero"/>
        <c:crossBetween val="midCat"/>
        <c:majorUnit val="1"/>
      </c:valAx>
      <c:valAx>
        <c:axId val="90279936"/>
        <c:scaling>
          <c:orientation val="minMax"/>
          <c:min val="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Im</a:t>
                </a:r>
              </a:p>
            </c:rich>
          </c:tx>
          <c:layout>
            <c:manualLayout>
              <c:xMode val="edge"/>
              <c:yMode val="edge"/>
              <c:x val="4.0212286051117867E-2"/>
              <c:y val="0.48325296845656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8092160"/>
        <c:crosses val="autoZero"/>
        <c:crossBetween val="midCat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/>
              <a:t>Zeitverläufe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8961257044982"/>
          <c:y val="0.11373660645360512"/>
          <c:w val="0.86072412535149001"/>
          <c:h val="0.7199882661726108"/>
        </c:manualLayout>
      </c:layout>
      <c:scatterChart>
        <c:scatterStyle val="smoothMarker"/>
        <c:varyColors val="0"/>
        <c:ser>
          <c:idx val="0"/>
          <c:order val="0"/>
          <c:tx>
            <c:v>V1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Programm!$A$141:$A$189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Programm!$E$141:$E$189</c:f>
              <c:numCache>
                <c:formatCode>General</c:formatCode>
                <c:ptCount val="49"/>
                <c:pt idx="0">
                  <c:v>1.1490666646784671</c:v>
                </c:pt>
                <c:pt idx="1">
                  <c:v>1.299038105676658</c:v>
                </c:pt>
                <c:pt idx="2">
                  <c:v>1.4095389311788624</c:v>
                </c:pt>
                <c:pt idx="3">
                  <c:v>1.477211629518312</c:v>
                </c:pt>
                <c:pt idx="4">
                  <c:v>1.5</c:v>
                </c:pt>
                <c:pt idx="5">
                  <c:v>1.477211629518312</c:v>
                </c:pt>
                <c:pt idx="6">
                  <c:v>1.4095389311788626</c:v>
                </c:pt>
                <c:pt idx="7">
                  <c:v>1.299038105676658</c:v>
                </c:pt>
                <c:pt idx="8">
                  <c:v>1.1490666646784671</c:v>
                </c:pt>
                <c:pt idx="9">
                  <c:v>0.96418141452980921</c:v>
                </c:pt>
                <c:pt idx="10">
                  <c:v>0.74999999999999989</c:v>
                </c:pt>
                <c:pt idx="11">
                  <c:v>0.51303021498850332</c:v>
                </c:pt>
                <c:pt idx="12">
                  <c:v>0.26047226650039601</c:v>
                </c:pt>
                <c:pt idx="13">
                  <c:v>1.83772268236293E-16</c:v>
                </c:pt>
                <c:pt idx="14">
                  <c:v>-0.26047226650039501</c:v>
                </c:pt>
                <c:pt idx="15">
                  <c:v>-0.51303021498850299</c:v>
                </c:pt>
                <c:pt idx="16">
                  <c:v>-0.74999999999999956</c:v>
                </c:pt>
                <c:pt idx="17">
                  <c:v>-0.96418141452980888</c:v>
                </c:pt>
                <c:pt idx="18">
                  <c:v>-1.1490666646784669</c:v>
                </c:pt>
                <c:pt idx="19">
                  <c:v>-1.2990381056766582</c:v>
                </c:pt>
                <c:pt idx="20">
                  <c:v>-1.4095389311788626</c:v>
                </c:pt>
                <c:pt idx="21">
                  <c:v>-1.477211629518312</c:v>
                </c:pt>
                <c:pt idx="22">
                  <c:v>-1.5</c:v>
                </c:pt>
                <c:pt idx="23">
                  <c:v>-1.4772116295183122</c:v>
                </c:pt>
                <c:pt idx="24">
                  <c:v>-1.4095389311788629</c:v>
                </c:pt>
                <c:pt idx="25">
                  <c:v>-1.2990381056766584</c:v>
                </c:pt>
                <c:pt idx="26">
                  <c:v>-1.1490666646784673</c:v>
                </c:pt>
                <c:pt idx="27">
                  <c:v>-0.96418141452980932</c:v>
                </c:pt>
                <c:pt idx="28">
                  <c:v>-0.75000000000000067</c:v>
                </c:pt>
                <c:pt idx="29">
                  <c:v>-0.51303021498850421</c:v>
                </c:pt>
                <c:pt idx="30">
                  <c:v>-0.26047226650039557</c:v>
                </c:pt>
                <c:pt idx="31">
                  <c:v>-3.67544536472586E-16</c:v>
                </c:pt>
                <c:pt idx="32">
                  <c:v>0.2604722665003949</c:v>
                </c:pt>
                <c:pt idx="33">
                  <c:v>0.51303021498850221</c:v>
                </c:pt>
                <c:pt idx="34">
                  <c:v>0.75</c:v>
                </c:pt>
                <c:pt idx="35">
                  <c:v>0.96418141452980777</c:v>
                </c:pt>
                <c:pt idx="36">
                  <c:v>1.1490666646784666</c:v>
                </c:pt>
                <c:pt idx="37">
                  <c:v>1.2990381056766576</c:v>
                </c:pt>
                <c:pt idx="38">
                  <c:v>1.4095389311788626</c:v>
                </c:pt>
                <c:pt idx="39">
                  <c:v>1.4772116295183118</c:v>
                </c:pt>
                <c:pt idx="40">
                  <c:v>1.5</c:v>
                </c:pt>
                <c:pt idx="41">
                  <c:v>1.4772116295183122</c:v>
                </c:pt>
                <c:pt idx="42">
                  <c:v>1.409538931178862</c:v>
                </c:pt>
                <c:pt idx="43">
                  <c:v>1.2990381056766587</c:v>
                </c:pt>
                <c:pt idx="44">
                  <c:v>1.1490666646784664</c:v>
                </c:pt>
                <c:pt idx="45">
                  <c:v>0.96418141452980854</c:v>
                </c:pt>
                <c:pt idx="46">
                  <c:v>0.74999999999999967</c:v>
                </c:pt>
                <c:pt idx="47">
                  <c:v>0.5130302149885031</c:v>
                </c:pt>
                <c:pt idx="48">
                  <c:v>0.26047226650039573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84-445F-AB33-66D649A7FAB1}"/>
            </c:ext>
          </c:extLst>
        </c:ser>
        <c:ser>
          <c:idx val="1"/>
          <c:order val="1"/>
          <c:tx>
            <c:v>V2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Programm!$A$141:$A$189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Programm!$H$141:$H$189</c:f>
              <c:numCache>
                <c:formatCode>General</c:formatCode>
                <c:ptCount val="49"/>
                <c:pt idx="0">
                  <c:v>-0.51303021498850288</c:v>
                </c:pt>
                <c:pt idx="1">
                  <c:v>-0.26047226650039557</c:v>
                </c:pt>
                <c:pt idx="2">
                  <c:v>-3.67544536472586E-16</c:v>
                </c:pt>
                <c:pt idx="3">
                  <c:v>0.26047226650039618</c:v>
                </c:pt>
                <c:pt idx="4">
                  <c:v>0.51303021498850343</c:v>
                </c:pt>
                <c:pt idx="5">
                  <c:v>0.75</c:v>
                </c:pt>
                <c:pt idx="6">
                  <c:v>0.96418141452980866</c:v>
                </c:pt>
                <c:pt idx="7">
                  <c:v>1.1490666646784675</c:v>
                </c:pt>
                <c:pt idx="8">
                  <c:v>1.2990381056766582</c:v>
                </c:pt>
                <c:pt idx="9">
                  <c:v>1.4095389311788626</c:v>
                </c:pt>
                <c:pt idx="10">
                  <c:v>1.477211629518312</c:v>
                </c:pt>
                <c:pt idx="11">
                  <c:v>1.5</c:v>
                </c:pt>
                <c:pt idx="12">
                  <c:v>1.4772116295183122</c:v>
                </c:pt>
                <c:pt idx="13">
                  <c:v>1.409538931178862</c:v>
                </c:pt>
                <c:pt idx="14">
                  <c:v>1.2990381056766573</c:v>
                </c:pt>
                <c:pt idx="15">
                  <c:v>1.1490666646784664</c:v>
                </c:pt>
                <c:pt idx="16">
                  <c:v>0.96418141452980854</c:v>
                </c:pt>
                <c:pt idx="17">
                  <c:v>0.74999999999999967</c:v>
                </c:pt>
                <c:pt idx="18">
                  <c:v>0.5130302149885031</c:v>
                </c:pt>
                <c:pt idx="19">
                  <c:v>0.26047226650039573</c:v>
                </c:pt>
                <c:pt idx="20">
                  <c:v>5.51316804708879E-16</c:v>
                </c:pt>
                <c:pt idx="21">
                  <c:v>-0.26047226650039468</c:v>
                </c:pt>
                <c:pt idx="22">
                  <c:v>-0.51303021498850199</c:v>
                </c:pt>
                <c:pt idx="23">
                  <c:v>-0.74999999999999878</c:v>
                </c:pt>
                <c:pt idx="24">
                  <c:v>-0.96418141452980755</c:v>
                </c:pt>
                <c:pt idx="25">
                  <c:v>-1.1490666646784657</c:v>
                </c:pt>
                <c:pt idx="26">
                  <c:v>-1.299038105676658</c:v>
                </c:pt>
                <c:pt idx="27">
                  <c:v>-1.4095389311788626</c:v>
                </c:pt>
                <c:pt idx="28">
                  <c:v>-1.477211629518312</c:v>
                </c:pt>
                <c:pt idx="29">
                  <c:v>-1.5</c:v>
                </c:pt>
                <c:pt idx="30">
                  <c:v>-1.4772116295183118</c:v>
                </c:pt>
                <c:pt idx="31">
                  <c:v>-1.4095389311788622</c:v>
                </c:pt>
                <c:pt idx="32">
                  <c:v>-1.2990381056766573</c:v>
                </c:pt>
                <c:pt idx="33">
                  <c:v>-1.1490666646784664</c:v>
                </c:pt>
                <c:pt idx="34">
                  <c:v>-0.96418141452980854</c:v>
                </c:pt>
                <c:pt idx="35">
                  <c:v>-0.74999999999999978</c:v>
                </c:pt>
                <c:pt idx="36">
                  <c:v>-0.51303021498850321</c:v>
                </c:pt>
                <c:pt idx="37">
                  <c:v>-0.26047226650039595</c:v>
                </c:pt>
                <c:pt idx="38">
                  <c:v>-7.3508907294517201E-16</c:v>
                </c:pt>
                <c:pt idx="39">
                  <c:v>0.26047226650039451</c:v>
                </c:pt>
                <c:pt idx="40">
                  <c:v>0.51303021498850176</c:v>
                </c:pt>
                <c:pt idx="41">
                  <c:v>0.74999999999999856</c:v>
                </c:pt>
                <c:pt idx="42">
                  <c:v>0.96418141452980954</c:v>
                </c:pt>
                <c:pt idx="43">
                  <c:v>1.1490666646784655</c:v>
                </c:pt>
                <c:pt idx="44">
                  <c:v>1.299038105676658</c:v>
                </c:pt>
                <c:pt idx="45">
                  <c:v>1.4095389311788624</c:v>
                </c:pt>
                <c:pt idx="46">
                  <c:v>1.477211629518312</c:v>
                </c:pt>
                <c:pt idx="47">
                  <c:v>1.5</c:v>
                </c:pt>
                <c:pt idx="48">
                  <c:v>1.4772116295183124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84-445F-AB33-66D649A7FAB1}"/>
            </c:ext>
          </c:extLst>
        </c:ser>
        <c:ser>
          <c:idx val="2"/>
          <c:order val="2"/>
          <c:tx>
            <c:v>V3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Programm!$A$141:$A$189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Programm!$K$141:$K$189</c:f>
              <c:numCache>
                <c:formatCode>General</c:formatCode>
                <c:ptCount val="49"/>
                <c:pt idx="0">
                  <c:v>0.33646475863327735</c:v>
                </c:pt>
                <c:pt idx="1">
                  <c:v>0.11330246557195624</c:v>
                </c:pt>
                <c:pt idx="2">
                  <c:v>-0.11330246557195534</c:v>
                </c:pt>
                <c:pt idx="3">
                  <c:v>-0.33646475863327646</c:v>
                </c:pt>
                <c:pt idx="4">
                  <c:v>-0.54940374026290906</c:v>
                </c:pt>
                <c:pt idx="5">
                  <c:v>-0.74564936725635955</c:v>
                </c:pt>
                <c:pt idx="6">
                  <c:v>-0.91923881554251174</c:v>
                </c:pt>
                <c:pt idx="7">
                  <c:v>-1.064897657575689</c:v>
                </c:pt>
                <c:pt idx="8">
                  <c:v>-1.1782001231476447</c:v>
                </c:pt>
                <c:pt idx="9">
                  <c:v>-1.2557035741757889</c:v>
                </c:pt>
                <c:pt idx="10">
                  <c:v>-1.2950531075192693</c:v>
                </c:pt>
                <c:pt idx="11">
                  <c:v>-1.2950531075192693</c:v>
                </c:pt>
                <c:pt idx="12">
                  <c:v>-1.2557035741757889</c:v>
                </c:pt>
                <c:pt idx="13">
                  <c:v>-1.1782001231476453</c:v>
                </c:pt>
                <c:pt idx="14">
                  <c:v>-1.0648976575756901</c:v>
                </c:pt>
                <c:pt idx="15">
                  <c:v>-0.91923881554251197</c:v>
                </c:pt>
                <c:pt idx="16">
                  <c:v>-0.74564936725636044</c:v>
                </c:pt>
                <c:pt idx="17">
                  <c:v>-0.54940374026290906</c:v>
                </c:pt>
                <c:pt idx="18">
                  <c:v>-0.33646475863327691</c:v>
                </c:pt>
                <c:pt idx="19">
                  <c:v>-0.11330246557195582</c:v>
                </c:pt>
                <c:pt idx="20">
                  <c:v>0.11330246557195518</c:v>
                </c:pt>
                <c:pt idx="21">
                  <c:v>0.33646475863327635</c:v>
                </c:pt>
                <c:pt idx="22">
                  <c:v>0.54940374026290839</c:v>
                </c:pt>
                <c:pt idx="23">
                  <c:v>0.74564936725635889</c:v>
                </c:pt>
                <c:pt idx="24">
                  <c:v>0.91923881554251075</c:v>
                </c:pt>
                <c:pt idx="25">
                  <c:v>1.0648976575756883</c:v>
                </c:pt>
                <c:pt idx="26">
                  <c:v>1.1782001231476451</c:v>
                </c:pt>
                <c:pt idx="27">
                  <c:v>1.2557035741757889</c:v>
                </c:pt>
                <c:pt idx="28">
                  <c:v>1.2950531075192693</c:v>
                </c:pt>
                <c:pt idx="29">
                  <c:v>1.2950531075192693</c:v>
                </c:pt>
                <c:pt idx="30">
                  <c:v>1.2557035741757889</c:v>
                </c:pt>
                <c:pt idx="31">
                  <c:v>1.1782001231476453</c:v>
                </c:pt>
                <c:pt idx="32">
                  <c:v>1.0648976575756901</c:v>
                </c:pt>
                <c:pt idx="33">
                  <c:v>0.91923881554251285</c:v>
                </c:pt>
                <c:pt idx="34">
                  <c:v>0.74564936725635955</c:v>
                </c:pt>
                <c:pt idx="35">
                  <c:v>0.54940374026291128</c:v>
                </c:pt>
                <c:pt idx="36">
                  <c:v>0.33646475863327707</c:v>
                </c:pt>
                <c:pt idx="37">
                  <c:v>0.11330246557195597</c:v>
                </c:pt>
                <c:pt idx="38">
                  <c:v>-0.11330246557195503</c:v>
                </c:pt>
                <c:pt idx="39">
                  <c:v>-0.33646475863327618</c:v>
                </c:pt>
                <c:pt idx="40">
                  <c:v>-0.54940374026290828</c:v>
                </c:pt>
                <c:pt idx="41">
                  <c:v>-0.74564936725635877</c:v>
                </c:pt>
                <c:pt idx="42">
                  <c:v>-0.9192388155425123</c:v>
                </c:pt>
                <c:pt idx="43">
                  <c:v>-1.0648976575756883</c:v>
                </c:pt>
                <c:pt idx="44">
                  <c:v>-1.1782001231476451</c:v>
                </c:pt>
                <c:pt idx="45">
                  <c:v>-1.2557035741757887</c:v>
                </c:pt>
                <c:pt idx="46">
                  <c:v>-1.2950531075192693</c:v>
                </c:pt>
                <c:pt idx="47">
                  <c:v>-1.2950531075192693</c:v>
                </c:pt>
                <c:pt idx="48">
                  <c:v>-1.2557035741757889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84-445F-AB33-66D649A7F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54304"/>
        <c:axId val="133156224"/>
      </c:scatterChart>
      <c:valAx>
        <c:axId val="133154304"/>
        <c:scaling>
          <c:orientation val="minMax"/>
          <c:max val="36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 als Winkel in grad</a:t>
                </a:r>
              </a:p>
            </c:rich>
          </c:tx>
          <c:layout>
            <c:manualLayout>
              <c:xMode val="edge"/>
              <c:yMode val="edge"/>
              <c:x val="0.40021851782730627"/>
              <c:y val="0.869712926787837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156224"/>
        <c:crosses val="autoZero"/>
        <c:crossBetween val="midCat"/>
        <c:majorUnit val="90"/>
        <c:minorUnit val="30"/>
      </c:valAx>
      <c:valAx>
        <c:axId val="133156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Amplitude</a:t>
                </a:r>
              </a:p>
            </c:rich>
          </c:tx>
          <c:layout>
            <c:manualLayout>
              <c:xMode val="edge"/>
              <c:yMode val="edge"/>
              <c:x val="1.9642626641830987E-2"/>
              <c:y val="0.407865372562572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154304"/>
        <c:crosses val="autoZero"/>
        <c:crossBetween val="midCat"/>
      </c:valAx>
      <c:spPr>
        <a:solidFill>
          <a:sysClr val="window" lastClr="FFFFFF"/>
        </a:solidFill>
        <a:ln w="12700">
          <a:solidFill>
            <a:schemeClr val="bg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990879830058172"/>
          <c:y val="0.87268704647213236"/>
          <c:w val="0.25653575590874028"/>
          <c:h val="0.10404847923421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/>
              <a:t>Zeigerbild</a:t>
            </a:r>
          </a:p>
        </c:rich>
      </c:tx>
      <c:layout>
        <c:manualLayout>
          <c:xMode val="edge"/>
          <c:yMode val="edge"/>
          <c:x val="0.36886993603411528"/>
          <c:y val="3.2879495365131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4004862295439"/>
          <c:y val="0.10986522579105769"/>
          <c:w val="0.74243517060367492"/>
          <c:h val="0.80156741404391896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Programm!$P$135:$Q$135</c:f>
              <c:numCache>
                <c:formatCode>General</c:formatCode>
                <c:ptCount val="2"/>
                <c:pt idx="0">
                  <c:v>0</c:v>
                </c:pt>
                <c:pt idx="1">
                  <c:v>0.9641814145298091</c:v>
                </c:pt>
              </c:numCache>
            </c:numRef>
          </c:xVal>
          <c:yVal>
            <c:numRef>
              <c:f>Programm!$P$136:$Q$136</c:f>
              <c:numCache>
                <c:formatCode>General</c:formatCode>
                <c:ptCount val="2"/>
                <c:pt idx="0">
                  <c:v>0</c:v>
                </c:pt>
                <c:pt idx="1">
                  <c:v>1.1490666646784671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4C-4167-B5D2-99C96787F9FD}"/>
            </c:ext>
          </c:extLst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Programm!$P$138:$Q$138</c:f>
              <c:numCache>
                <c:formatCode>General</c:formatCode>
                <c:ptCount val="2"/>
                <c:pt idx="0">
                  <c:v>0</c:v>
                </c:pt>
                <c:pt idx="1">
                  <c:v>1.4095389311788626</c:v>
                </c:pt>
              </c:numCache>
            </c:numRef>
          </c:xVal>
          <c:yVal>
            <c:numRef>
              <c:f>Programm!$P$139:$Q$139</c:f>
              <c:numCache>
                <c:formatCode>General</c:formatCode>
                <c:ptCount val="2"/>
                <c:pt idx="0">
                  <c:v>0</c:v>
                </c:pt>
                <c:pt idx="1">
                  <c:v>-0.51303021498850288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4C-4167-B5D2-99C96787F9FD}"/>
            </c:ext>
          </c:extLst>
        </c:ser>
        <c:ser>
          <c:idx val="2"/>
          <c:order val="2"/>
          <c:spPr>
            <a:ln w="38100">
              <a:solidFill>
                <a:srgbClr val="00B050"/>
              </a:solidFill>
              <a:prstDash val="solid"/>
              <a:headEnd type="none"/>
              <a:tailEnd type="triangle"/>
            </a:ln>
          </c:spPr>
          <c:marker>
            <c:symbol val="none"/>
          </c:marker>
          <c:xVal>
            <c:numRef>
              <c:f>Programm!$P$141:$Q$141</c:f>
              <c:numCache>
                <c:formatCode>General</c:formatCode>
                <c:ptCount val="2"/>
                <c:pt idx="0">
                  <c:v>0</c:v>
                </c:pt>
                <c:pt idx="1">
                  <c:v>-1.2557035741757887</c:v>
                </c:pt>
              </c:numCache>
            </c:numRef>
          </c:xVal>
          <c:yVal>
            <c:numRef>
              <c:f>Programm!$P$142:$Q$142</c:f>
              <c:numCache>
                <c:formatCode>General</c:formatCode>
                <c:ptCount val="2"/>
                <c:pt idx="0">
                  <c:v>0</c:v>
                </c:pt>
                <c:pt idx="1">
                  <c:v>0.33646475863327735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4C-4167-B5D2-99C96787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17120"/>
        <c:axId val="78127488"/>
      </c:scatterChart>
      <c:valAx>
        <c:axId val="78117120"/>
        <c:scaling>
          <c:orientation val="minMax"/>
          <c:max val="1.5"/>
          <c:min val="-1.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41791044776119401"/>
              <c:y val="0.90568064505771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8127488"/>
        <c:crosses val="autoZero"/>
        <c:crossBetween val="midCat"/>
        <c:majorUnit val="0.5"/>
        <c:minorUnit val="0.1"/>
      </c:valAx>
      <c:valAx>
        <c:axId val="78127488"/>
        <c:scaling>
          <c:orientation val="minMax"/>
          <c:max val="1.5"/>
          <c:min val="-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1172707889125812E-2"/>
              <c:y val="0.53205001590849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8117120"/>
        <c:crosses val="autoZero"/>
        <c:crossBetween val="midCat"/>
        <c:majorUnit val="0.5"/>
        <c:minorUnit val="0.1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trlProps/ctrlProp1.xml><?xml version="1.0" encoding="utf-8"?>
<formControlPr xmlns="http://schemas.microsoft.com/office/spreadsheetml/2009/9/main" objectType="Scroll" dx="16" fmlaLink="$D$10" horiz="1" max="15" page="10" val="15"/>
</file>

<file path=xl/ctrlProps/ctrlProp2.xml><?xml version="1.0" encoding="utf-8"?>
<formControlPr xmlns="http://schemas.microsoft.com/office/spreadsheetml/2009/9/main" objectType="Scroll" dx="16" fmlaLink="$E$10" horiz="1" inc="5" max="360" page="10" val="50"/>
</file>

<file path=xl/ctrlProps/ctrlProp3.xml><?xml version="1.0" encoding="utf-8"?>
<formControlPr xmlns="http://schemas.microsoft.com/office/spreadsheetml/2009/9/main" objectType="Scroll" dx="16" fmlaLink="$F$10" horiz="1" max="15" page="10" val="15"/>
</file>

<file path=xl/ctrlProps/ctrlProp4.xml><?xml version="1.0" encoding="utf-8"?>
<formControlPr xmlns="http://schemas.microsoft.com/office/spreadsheetml/2009/9/main" objectType="Scroll" dx="16" fmlaLink="$G$10" horiz="1" inc="5" max="360" page="10" val="340"/>
</file>

<file path=xl/ctrlProps/ctrlProp5.xml><?xml version="1.0" encoding="utf-8"?>
<formControlPr xmlns="http://schemas.microsoft.com/office/spreadsheetml/2009/9/main" objectType="Scroll" dx="16" fmlaLink="$H$10" horiz="1" max="15" page="10" val="13"/>
</file>

<file path=xl/ctrlProps/ctrlProp6.xml><?xml version="1.0" encoding="utf-8"?>
<formControlPr xmlns="http://schemas.microsoft.com/office/spreadsheetml/2009/9/main" objectType="Scroll" dx="16" fmlaLink="$I$10" horiz="1" inc="5" max="360" page="10" val="165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266699</xdr:colOff>
      <xdr:row>20</xdr:row>
      <xdr:rowOff>114301</xdr:rowOff>
    </xdr:from>
    <xdr:to>
      <xdr:col>8</xdr:col>
      <xdr:colOff>133350</xdr:colOff>
      <xdr:row>38</xdr:row>
      <xdr:rowOff>142875</xdr:rowOff>
    </xdr:to>
    <xdr:graphicFrame macro="">
      <xdr:nvGraphicFramePr>
        <xdr:cNvPr id="1039" name="Chart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95250</xdr:colOff>
      <xdr:row>19</xdr:row>
      <xdr:rowOff>177164</xdr:rowOff>
    </xdr:from>
    <xdr:to>
      <xdr:col>11</xdr:col>
      <xdr:colOff>999720</xdr:colOff>
      <xdr:row>38</xdr:row>
      <xdr:rowOff>142874</xdr:rowOff>
    </xdr:to>
    <xdr:graphicFrame macro="">
      <xdr:nvGraphicFramePr>
        <xdr:cNvPr id="16" name="Char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20</xdr:row>
      <xdr:rowOff>115785</xdr:rowOff>
    </xdr:from>
    <xdr:to>
      <xdr:col>4</xdr:col>
      <xdr:colOff>265125</xdr:colOff>
      <xdr:row>38</xdr:row>
      <xdr:rowOff>145143</xdr:rowOff>
    </xdr:to>
    <xdr:graphicFrame macro="">
      <xdr:nvGraphicFramePr>
        <xdr:cNvPr id="15" name="Chart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2</xdr:row>
      <xdr:rowOff>171450</xdr:rowOff>
    </xdr:from>
    <xdr:to>
      <xdr:col>8</xdr:col>
      <xdr:colOff>314325</xdr:colOff>
      <xdr:row>21</xdr:row>
      <xdr:rowOff>28575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316229</xdr:colOff>
      <xdr:row>2</xdr:row>
      <xdr:rowOff>175261</xdr:rowOff>
    </xdr:from>
    <xdr:to>
      <xdr:col>11</xdr:col>
      <xdr:colOff>1003529</xdr:colOff>
      <xdr:row>21</xdr:row>
      <xdr:rowOff>24899</xdr:rowOff>
    </xdr:to>
    <xdr:graphicFrame macro="">
      <xdr:nvGraphicFramePr>
        <xdr:cNvPr id="1040" name="Chart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0</xdr:row>
          <xdr:rowOff>19050</xdr:rowOff>
        </xdr:from>
        <xdr:to>
          <xdr:col>0</xdr:col>
          <xdr:colOff>771525</xdr:colOff>
          <xdr:row>1</xdr:row>
          <xdr:rowOff>19050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0</xdr:row>
          <xdr:rowOff>19050</xdr:rowOff>
        </xdr:from>
        <xdr:to>
          <xdr:col>1</xdr:col>
          <xdr:colOff>800100</xdr:colOff>
          <xdr:row>1</xdr:row>
          <xdr:rowOff>19050</xdr:rowOff>
        </xdr:to>
        <xdr:sp macro="" textlink="">
          <xdr:nvSpPr>
            <xdr:cNvPr id="1042" name="Scroll Ba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0</xdr:row>
          <xdr:rowOff>19050</xdr:rowOff>
        </xdr:from>
        <xdr:to>
          <xdr:col>2</xdr:col>
          <xdr:colOff>857250</xdr:colOff>
          <xdr:row>1</xdr:row>
          <xdr:rowOff>19050</xdr:rowOff>
        </xdr:to>
        <xdr:sp macro="" textlink="">
          <xdr:nvSpPr>
            <xdr:cNvPr id="1043" name="Scroll Bar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0</xdr:row>
          <xdr:rowOff>19050</xdr:rowOff>
        </xdr:from>
        <xdr:to>
          <xdr:col>3</xdr:col>
          <xdr:colOff>819150</xdr:colOff>
          <xdr:row>1</xdr:row>
          <xdr:rowOff>19050</xdr:rowOff>
        </xdr:to>
        <xdr:sp macro="" textlink="">
          <xdr:nvSpPr>
            <xdr:cNvPr id="1044" name="Scroll Bar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0</xdr:row>
          <xdr:rowOff>19050</xdr:rowOff>
        </xdr:from>
        <xdr:to>
          <xdr:col>4</xdr:col>
          <xdr:colOff>895350</xdr:colOff>
          <xdr:row>1</xdr:row>
          <xdr:rowOff>28575</xdr:rowOff>
        </xdr:to>
        <xdr:sp macro="" textlink="">
          <xdr:nvSpPr>
            <xdr:cNvPr id="1045" name="Scroll Bar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0</xdr:row>
          <xdr:rowOff>19050</xdr:rowOff>
        </xdr:from>
        <xdr:to>
          <xdr:col>5</xdr:col>
          <xdr:colOff>819150</xdr:colOff>
          <xdr:row>1</xdr:row>
          <xdr:rowOff>19050</xdr:rowOff>
        </xdr:to>
        <xdr:sp macro="" textlink="">
          <xdr:nvSpPr>
            <xdr:cNvPr id="1046" name="Scroll Bar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847724</xdr:colOff>
      <xdr:row>0</xdr:row>
      <xdr:rowOff>152400</xdr:rowOff>
    </xdr:from>
    <xdr:to>
      <xdr:col>17</xdr:col>
      <xdr:colOff>636270</xdr:colOff>
      <xdr:row>15</xdr:row>
      <xdr:rowOff>1237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2582524" y="152400"/>
          <a:ext cx="4360546" cy="2563462"/>
        </a:xfrm>
        <a:prstGeom prst="rect">
          <a:avLst/>
        </a:prstGeom>
      </xdr:spPr>
    </xdr:pic>
    <xdr:clientData/>
  </xdr:twoCellAnchor>
  <xdr:twoCellAnchor>
    <xdr:from>
      <xdr:col>12</xdr:col>
      <xdr:colOff>638175</xdr:colOff>
      <xdr:row>12</xdr:row>
      <xdr:rowOff>57150</xdr:rowOff>
    </xdr:from>
    <xdr:to>
      <xdr:col>18</xdr:col>
      <xdr:colOff>38100</xdr:colOff>
      <xdr:row>12</xdr:row>
      <xdr:rowOff>57150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2372975" y="2390775"/>
          <a:ext cx="4762500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171450</xdr:colOff>
      <xdr:row>26</xdr:row>
      <xdr:rowOff>142875</xdr:rowOff>
    </xdr:from>
    <xdr:to>
      <xdr:col>16</xdr:col>
      <xdr:colOff>64786</xdr:colOff>
      <xdr:row>33</xdr:row>
      <xdr:rowOff>95250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010150"/>
          <a:ext cx="1674511" cy="1219200"/>
        </a:xfrm>
        <a:prstGeom prst="rect">
          <a:avLst/>
        </a:prstGeom>
      </xdr:spPr>
    </xdr:pic>
    <xdr:clientData/>
  </xdr:twoCellAnchor>
  <xdr:twoCellAnchor>
    <xdr:from>
      <xdr:col>11</xdr:col>
      <xdr:colOff>885825</xdr:colOff>
      <xdr:row>16</xdr:row>
      <xdr:rowOff>123825</xdr:rowOff>
    </xdr:from>
    <xdr:to>
      <xdr:col>19</xdr:col>
      <xdr:colOff>116557</xdr:colOff>
      <xdr:row>23</xdr:row>
      <xdr:rowOff>49615</xdr:rowOff>
    </xdr:to>
    <xdr:sp macro="" textlink="">
      <xdr:nvSpPr>
        <xdr:cNvPr id="20" name="Textplatzhalter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/>
        </xdr:cNvSpPr>
      </xdr:nvSpPr>
      <xdr:spPr>
        <a:xfrm>
          <a:off x="11610975" y="3181350"/>
          <a:ext cx="6393532" cy="1192615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34</xdr:row>
      <xdr:rowOff>84644</xdr:rowOff>
    </xdr:from>
    <xdr:to>
      <xdr:col>13</xdr:col>
      <xdr:colOff>35718</xdr:colOff>
      <xdr:row>36</xdr:row>
      <xdr:rowOff>51263</xdr:rowOff>
    </xdr:to>
    <xdr:pic>
      <xdr:nvPicPr>
        <xdr:cNvPr id="21" name="Grafik 20" descr="imag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7106" y="6561644"/>
          <a:ext cx="971550" cy="323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119061</xdr:colOff>
      <xdr:row>1</xdr:row>
      <xdr:rowOff>9526</xdr:rowOff>
    </xdr:from>
    <xdr:to>
      <xdr:col>18</xdr:col>
      <xdr:colOff>550545</xdr:colOff>
      <xdr:row>14</xdr:row>
      <xdr:rowOff>180976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549F047-5FB7-418C-8110-EA30D04343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025061" y="200026"/>
          <a:ext cx="4241484" cy="2647950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DAC8ED0E-4318-4335-BFA4-F6270F7C5B59}"/>
            </a:ext>
          </a:extLst>
        </xdr:cNvPr>
        <xdr:cNvCxnSpPr/>
      </xdr:nvCxnSpPr>
      <xdr:spPr>
        <a:xfrm>
          <a:off x="9825037" y="2762250"/>
          <a:ext cx="4626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16</xdr:col>
      <xdr:colOff>738680</xdr:colOff>
      <xdr:row>38</xdr:row>
      <xdr:rowOff>104775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6262E8A-C349-461B-944E-E5DBF01F3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9031" y="6000750"/>
          <a:ext cx="1631649" cy="1285875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51B7ACD8-6F66-4BA5-B9E3-665067352F66}"/>
            </a:ext>
          </a:extLst>
        </xdr:cNvPr>
        <xdr:cNvSpPr txBox="1">
          <a:spLocks/>
        </xdr:cNvSpPr>
      </xdr:nvSpPr>
      <xdr:spPr>
        <a:xfrm>
          <a:off x="9096375" y="3733800"/>
          <a:ext cx="62077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43</xdr:row>
      <xdr:rowOff>25113</xdr:rowOff>
    </xdr:from>
    <xdr:to>
      <xdr:col>13</xdr:col>
      <xdr:colOff>235743</xdr:colOff>
      <xdr:row>45</xdr:row>
      <xdr:rowOff>20307</xdr:rowOff>
    </xdr:to>
    <xdr:pic>
      <xdr:nvPicPr>
        <xdr:cNvPr id="12" name="Grafik 11" descr="image">
          <a:extLst>
            <a:ext uri="{FF2B5EF4-FFF2-40B4-BE49-F238E27FC236}">
              <a16:creationId xmlns:a16="http://schemas.microsoft.com/office/drawing/2014/main" id="{01A2791C-3C60-487E-BC37-06B5EF51F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049926"/>
          <a:ext cx="969168" cy="352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1"/>
  <sheetViews>
    <sheetView tabSelected="1" zoomScaleNormal="100" workbookViewId="0">
      <selection activeCell="L41" sqref="L41"/>
    </sheetView>
  </sheetViews>
  <sheetFormatPr baseColWidth="10" defaultColWidth="11.5703125" defaultRowHeight="12.75" x14ac:dyDescent="0.2"/>
  <cols>
    <col min="1" max="1" width="12.7109375" style="1" bestFit="1" customWidth="1"/>
    <col min="2" max="2" width="12.28515625" style="1" bestFit="1" customWidth="1"/>
    <col min="3" max="3" width="13.5703125" style="1" bestFit="1" customWidth="1"/>
    <col min="4" max="4" width="12" style="1" bestFit="1" customWidth="1"/>
    <col min="5" max="5" width="14.85546875" style="1" bestFit="1" customWidth="1"/>
    <col min="6" max="6" width="13.5703125" style="1" bestFit="1" customWidth="1"/>
    <col min="7" max="7" width="14.85546875" style="1" bestFit="1" customWidth="1"/>
    <col min="8" max="8" width="14.42578125" style="1" bestFit="1" customWidth="1"/>
    <col min="9" max="9" width="14.7109375" style="1" bestFit="1" customWidth="1"/>
    <col min="10" max="10" width="14.42578125" style="1" bestFit="1" customWidth="1"/>
    <col min="11" max="12" width="14.7109375" style="1" bestFit="1" customWidth="1"/>
    <col min="13" max="13" width="14.42578125" style="1" bestFit="1" customWidth="1"/>
    <col min="14" max="14" width="14.7109375" style="1" bestFit="1" customWidth="1"/>
    <col min="15" max="15" width="14.42578125" style="1" bestFit="1" customWidth="1"/>
    <col min="16" max="19" width="11.5703125" style="2"/>
    <col min="20" max="20" width="11.5703125" style="10"/>
    <col min="21" max="16384" width="11.5703125" style="2"/>
  </cols>
  <sheetData>
    <row r="1" spans="1:24" ht="15" x14ac:dyDescent="0.25">
      <c r="M1" s="7"/>
      <c r="N1" s="7"/>
      <c r="O1" s="7"/>
      <c r="P1" s="7"/>
      <c r="Q1" s="7"/>
      <c r="R1" s="7"/>
      <c r="S1" s="7"/>
    </row>
    <row r="2" spans="1:24" ht="15" x14ac:dyDescent="0.25">
      <c r="A2" s="3" t="s">
        <v>44</v>
      </c>
      <c r="B2" s="3" t="s">
        <v>45</v>
      </c>
      <c r="C2" s="5" t="s">
        <v>46</v>
      </c>
      <c r="D2" s="5" t="s">
        <v>47</v>
      </c>
      <c r="E2" s="6" t="s">
        <v>48</v>
      </c>
      <c r="F2" s="6" t="s">
        <v>49</v>
      </c>
      <c r="M2" s="7"/>
      <c r="N2" s="7"/>
      <c r="O2" s="7"/>
      <c r="P2" s="7"/>
      <c r="Q2" s="7"/>
      <c r="R2" s="7"/>
      <c r="S2" s="7"/>
    </row>
    <row r="3" spans="1:24" ht="15" x14ac:dyDescent="0.25">
      <c r="A3" s="4">
        <f>D10/10</f>
        <v>1.5</v>
      </c>
      <c r="B3" s="4">
        <f>E10</f>
        <v>50</v>
      </c>
      <c r="C3" s="4">
        <f>F10/10</f>
        <v>1.5</v>
      </c>
      <c r="D3" s="4">
        <f>G10</f>
        <v>340</v>
      </c>
      <c r="E3" s="4">
        <f>H10/10</f>
        <v>1.3</v>
      </c>
      <c r="F3" s="4">
        <f>I10</f>
        <v>165</v>
      </c>
      <c r="M3" s="7"/>
      <c r="N3" s="7"/>
      <c r="O3" s="7"/>
      <c r="P3" s="7"/>
      <c r="Q3" s="7"/>
      <c r="R3" s="7"/>
      <c r="S3" s="7"/>
      <c r="X3" s="1"/>
    </row>
    <row r="4" spans="1:24" ht="15" x14ac:dyDescent="0.25">
      <c r="M4" s="7"/>
      <c r="N4" s="7"/>
      <c r="O4" s="7"/>
      <c r="P4" s="7"/>
      <c r="Q4" s="7"/>
      <c r="R4" s="7"/>
      <c r="S4" s="7"/>
      <c r="X4" s="1"/>
    </row>
    <row r="5" spans="1:24" ht="15" x14ac:dyDescent="0.25">
      <c r="M5" s="7"/>
      <c r="N5" s="8">
        <v>75</v>
      </c>
      <c r="O5" s="9"/>
      <c r="P5" s="7"/>
      <c r="Q5" s="7"/>
      <c r="R5" s="7"/>
      <c r="S5" s="7"/>
      <c r="X5" s="1"/>
    </row>
    <row r="6" spans="1:24" ht="15" x14ac:dyDescent="0.25">
      <c r="M6" s="7"/>
      <c r="N6" s="7"/>
      <c r="O6" s="7"/>
      <c r="P6" s="7"/>
      <c r="Q6" s="7"/>
      <c r="R6" s="7"/>
      <c r="S6" s="7"/>
      <c r="X6" s="1"/>
    </row>
    <row r="7" spans="1:24" ht="15" x14ac:dyDescent="0.25">
      <c r="M7" s="9"/>
      <c r="N7" s="7"/>
      <c r="O7" s="7"/>
      <c r="P7" s="7"/>
      <c r="Q7" s="7"/>
      <c r="R7" s="7"/>
      <c r="S7" s="9"/>
      <c r="X7" s="1"/>
    </row>
    <row r="8" spans="1:24" ht="15" x14ac:dyDescent="0.25">
      <c r="M8" s="7"/>
      <c r="N8" s="7"/>
      <c r="O8" s="7"/>
      <c r="P8" s="7"/>
      <c r="Q8" s="7"/>
      <c r="R8" s="7"/>
      <c r="S8" s="7"/>
      <c r="X8" s="1"/>
    </row>
    <row r="9" spans="1:24" ht="15" x14ac:dyDescent="0.25">
      <c r="M9" s="7"/>
      <c r="N9" s="7"/>
      <c r="O9" s="7"/>
      <c r="P9" s="7"/>
      <c r="Q9" s="7"/>
      <c r="R9" s="7"/>
      <c r="S9" s="7"/>
      <c r="X9" s="1"/>
    </row>
    <row r="10" spans="1:24" ht="15" x14ac:dyDescent="0.25">
      <c r="D10" s="13">
        <v>15</v>
      </c>
      <c r="E10" s="13">
        <v>50</v>
      </c>
      <c r="F10" s="13">
        <v>15</v>
      </c>
      <c r="G10" s="13">
        <v>340</v>
      </c>
      <c r="H10" s="13">
        <v>13</v>
      </c>
      <c r="I10" s="13">
        <v>165</v>
      </c>
      <c r="M10" s="7"/>
      <c r="N10" s="7"/>
      <c r="O10" s="7"/>
      <c r="P10" s="7"/>
      <c r="Q10" s="7"/>
      <c r="R10" s="7"/>
      <c r="S10" s="7"/>
      <c r="X10" s="1"/>
    </row>
    <row r="11" spans="1:24" ht="15" x14ac:dyDescent="0.25">
      <c r="M11" s="7"/>
      <c r="N11" s="7"/>
      <c r="O11" s="7"/>
      <c r="P11" s="7"/>
      <c r="Q11" s="7"/>
      <c r="R11" s="7"/>
      <c r="S11" s="7"/>
      <c r="X11" s="1"/>
    </row>
    <row r="12" spans="1:24" ht="15" x14ac:dyDescent="0.25">
      <c r="M12" s="7"/>
      <c r="N12" s="7"/>
      <c r="O12" s="7"/>
      <c r="P12" s="7"/>
      <c r="Q12" s="7"/>
      <c r="R12" s="7"/>
      <c r="S12" s="7"/>
      <c r="X12" s="1"/>
    </row>
    <row r="13" spans="1:24" ht="15" x14ac:dyDescent="0.25">
      <c r="M13" s="7"/>
      <c r="N13" s="7"/>
      <c r="O13" s="7"/>
      <c r="P13" s="7"/>
      <c r="Q13" s="7"/>
      <c r="R13" s="7"/>
      <c r="S13" s="7"/>
      <c r="X13" s="1"/>
    </row>
    <row r="14" spans="1:24" ht="15" x14ac:dyDescent="0.25">
      <c r="M14" s="7"/>
      <c r="N14" s="7"/>
      <c r="O14" s="7"/>
      <c r="P14" s="7"/>
      <c r="Q14" s="7"/>
      <c r="R14" s="7"/>
      <c r="S14" s="7"/>
      <c r="X14" s="1"/>
    </row>
    <row r="15" spans="1:24" ht="15" x14ac:dyDescent="0.25">
      <c r="M15" s="7"/>
      <c r="N15" s="7"/>
      <c r="O15" s="7"/>
      <c r="P15" s="7"/>
      <c r="Q15" s="7"/>
      <c r="R15" s="7"/>
      <c r="S15" s="7"/>
      <c r="X15" s="1"/>
    </row>
    <row r="16" spans="1:24" ht="15" x14ac:dyDescent="0.25">
      <c r="M16" s="7"/>
      <c r="N16" s="7"/>
      <c r="O16" s="7"/>
      <c r="P16" s="7"/>
      <c r="Q16" s="7"/>
      <c r="R16" s="7"/>
      <c r="S16" s="7"/>
      <c r="X16" s="1"/>
    </row>
    <row r="17" spans="1:24" ht="15" x14ac:dyDescent="0.25">
      <c r="M17" s="7"/>
      <c r="N17" s="7"/>
      <c r="O17" s="7"/>
      <c r="P17" s="7"/>
      <c r="Q17" s="7"/>
      <c r="R17" s="7"/>
      <c r="S17" s="7"/>
      <c r="X17" s="1"/>
    </row>
    <row r="18" spans="1:24" ht="15" x14ac:dyDescent="0.25">
      <c r="M18" s="7"/>
      <c r="N18" s="7"/>
      <c r="O18" s="7"/>
      <c r="P18" s="7"/>
      <c r="Q18" s="7"/>
      <c r="R18" s="7"/>
      <c r="S18" s="7"/>
      <c r="X18" s="1"/>
    </row>
    <row r="19" spans="1:24" ht="15" x14ac:dyDescent="0.25">
      <c r="M19" s="7"/>
      <c r="N19" s="7"/>
      <c r="O19" s="7"/>
      <c r="P19" s="7"/>
      <c r="Q19" s="7"/>
      <c r="R19" s="7"/>
      <c r="S19" s="7"/>
      <c r="X19" s="1"/>
    </row>
    <row r="20" spans="1:24" ht="15" x14ac:dyDescent="0.25">
      <c r="M20" s="7"/>
      <c r="N20" s="7"/>
      <c r="O20" s="7"/>
      <c r="P20" s="7"/>
      <c r="Q20" s="7"/>
      <c r="R20" s="7"/>
      <c r="S20" s="7"/>
      <c r="X20" s="1"/>
    </row>
    <row r="21" spans="1:24" ht="15" x14ac:dyDescent="0.25">
      <c r="M21" s="7"/>
      <c r="N21" s="7"/>
      <c r="O21" s="7"/>
      <c r="P21" s="7"/>
      <c r="Q21" s="7"/>
      <c r="R21" s="7"/>
      <c r="S21" s="7"/>
      <c r="T21" s="12"/>
      <c r="U21" s="1"/>
      <c r="V21" s="1"/>
      <c r="W21" s="1"/>
      <c r="X21" s="1"/>
    </row>
    <row r="22" spans="1:24" ht="15" x14ac:dyDescent="0.25">
      <c r="M22" s="7"/>
      <c r="N22" s="7"/>
      <c r="O22" s="7"/>
      <c r="P22" s="7"/>
      <c r="Q22" s="7"/>
      <c r="R22" s="7"/>
      <c r="S22" s="7"/>
      <c r="T22" s="12"/>
      <c r="U22" s="1"/>
      <c r="V22" s="1"/>
      <c r="W22" s="1"/>
      <c r="X22" s="1"/>
    </row>
    <row r="23" spans="1:24" ht="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M23" s="7"/>
      <c r="N23" s="7"/>
      <c r="O23" s="7"/>
      <c r="P23" s="7"/>
      <c r="Q23" s="7"/>
      <c r="R23" s="7"/>
      <c r="S23" s="7"/>
    </row>
    <row r="24" spans="1:24" ht="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M24" s="7"/>
      <c r="N24" s="7"/>
      <c r="O24" s="7"/>
      <c r="P24" s="7"/>
      <c r="Q24" s="7"/>
      <c r="R24" s="7"/>
      <c r="S24" s="7"/>
    </row>
    <row r="25" spans="1:24" ht="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M25" s="7"/>
      <c r="N25" s="7"/>
      <c r="O25" s="7"/>
      <c r="P25" s="7"/>
      <c r="Q25" s="7"/>
      <c r="R25" s="7"/>
      <c r="S25" s="7"/>
    </row>
    <row r="26" spans="1:24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M26" s="7" t="s">
        <v>50</v>
      </c>
      <c r="N26" s="7"/>
      <c r="O26" s="7"/>
      <c r="P26" s="7"/>
      <c r="Q26" s="7"/>
      <c r="R26" s="7"/>
      <c r="S26" s="7"/>
    </row>
    <row r="27" spans="1:24" ht="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M27" s="7"/>
      <c r="N27" s="7"/>
      <c r="O27" s="7"/>
      <c r="P27" s="7"/>
      <c r="Q27" s="7"/>
      <c r="R27" s="7"/>
      <c r="S27" s="7"/>
    </row>
    <row r="28" spans="1:24" ht="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M28" s="7"/>
      <c r="N28" s="10"/>
      <c r="O28" s="7"/>
      <c r="P28" s="7"/>
      <c r="Q28" s="7"/>
      <c r="R28" s="7"/>
      <c r="S28" s="7"/>
    </row>
    <row r="29" spans="1:24" ht="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M29" s="7"/>
      <c r="N29" s="7"/>
      <c r="O29" s="7"/>
      <c r="P29" s="7"/>
      <c r="Q29" s="7"/>
      <c r="R29" s="7"/>
      <c r="S29" s="7"/>
    </row>
    <row r="30" spans="1:24" ht="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M30" s="7"/>
      <c r="N30" s="7"/>
      <c r="O30" s="7"/>
      <c r="P30" s="7"/>
      <c r="Q30" s="7"/>
      <c r="R30" s="7"/>
      <c r="S30" s="7"/>
    </row>
    <row r="31" spans="1:24" ht="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M31" s="7"/>
      <c r="N31" s="7"/>
      <c r="O31" s="7"/>
      <c r="P31" s="7"/>
      <c r="Q31" s="7"/>
      <c r="R31" s="7"/>
      <c r="S31" s="7"/>
    </row>
    <row r="32" spans="1:24" ht="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M32" s="7"/>
      <c r="N32" s="7"/>
      <c r="O32" s="7"/>
      <c r="P32" s="7"/>
      <c r="Q32" s="7"/>
      <c r="R32" s="7"/>
      <c r="S32" s="7"/>
    </row>
    <row r="33" spans="1:19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M33" s="7"/>
      <c r="N33" s="7"/>
      <c r="O33" s="7"/>
      <c r="P33" s="7"/>
      <c r="Q33" s="7"/>
      <c r="R33" s="7"/>
      <c r="S33" s="7"/>
    </row>
    <row r="34" spans="1:19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M34" s="7"/>
      <c r="N34" s="7"/>
      <c r="O34" s="7"/>
      <c r="P34" s="7"/>
      <c r="Q34" s="7"/>
      <c r="R34" s="7"/>
      <c r="S34" s="7"/>
    </row>
    <row r="35" spans="1:1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M35" s="12"/>
      <c r="N35" s="12"/>
      <c r="O35" s="12"/>
      <c r="P35" s="10"/>
      <c r="Q35" s="10"/>
      <c r="R35" s="10"/>
      <c r="S35" s="10"/>
    </row>
    <row r="36" spans="1:19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M36" s="19" t="s">
        <v>51</v>
      </c>
      <c r="N36" s="19"/>
      <c r="O36" s="19"/>
      <c r="P36" s="19"/>
      <c r="Q36" s="19"/>
      <c r="R36" s="19"/>
      <c r="S36" s="19"/>
    </row>
    <row r="37" spans="1:19" ht="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M37" s="11" t="s">
        <v>52</v>
      </c>
      <c r="N37" s="7"/>
      <c r="O37" s="7"/>
      <c r="P37" s="7"/>
      <c r="Q37" s="7"/>
      <c r="R37" s="7"/>
      <c r="S37" s="7"/>
    </row>
    <row r="38" spans="1:1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M38" s="12"/>
      <c r="N38" s="12"/>
      <c r="O38" s="12"/>
      <c r="P38" s="10"/>
      <c r="Q38" s="10"/>
      <c r="R38" s="10"/>
      <c r="S38" s="10"/>
    </row>
    <row r="39" spans="1:1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M39" s="12"/>
      <c r="N39" s="12"/>
      <c r="O39" s="12"/>
      <c r="P39" s="10"/>
      <c r="Q39" s="10"/>
      <c r="R39" s="10"/>
      <c r="S39" s="10"/>
    </row>
    <row r="40" spans="1:1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M40" s="12"/>
      <c r="N40" s="12"/>
      <c r="O40" s="12"/>
      <c r="P40" s="10"/>
      <c r="Q40" s="10"/>
      <c r="R40" s="10"/>
      <c r="S40" s="10"/>
    </row>
    <row r="41" spans="1:1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M41" s="12"/>
      <c r="N41" s="12"/>
      <c r="O41" s="12"/>
      <c r="P41" s="10"/>
      <c r="Q41" s="10"/>
      <c r="R41" s="10"/>
      <c r="S41" s="10"/>
    </row>
    <row r="42" spans="1:1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12"/>
      <c r="N42" s="12"/>
      <c r="O42" s="12"/>
      <c r="P42" s="10"/>
      <c r="Q42" s="10"/>
      <c r="R42" s="10"/>
      <c r="S42" s="10"/>
    </row>
    <row r="43" spans="1:1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M43" s="12"/>
      <c r="N43" s="12"/>
      <c r="O43" s="12"/>
      <c r="P43" s="10"/>
      <c r="Q43" s="10"/>
      <c r="R43" s="10"/>
      <c r="S43" s="10"/>
    </row>
    <row r="44" spans="1:1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M44" s="12"/>
      <c r="N44" s="12"/>
      <c r="O44" s="12"/>
      <c r="P44" s="10"/>
      <c r="Q44" s="10"/>
      <c r="R44" s="10"/>
      <c r="S44" s="10"/>
    </row>
    <row r="45" spans="1:1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M45" s="12"/>
      <c r="N45" s="12"/>
      <c r="O45" s="12"/>
      <c r="P45" s="10"/>
      <c r="Q45" s="10"/>
      <c r="R45" s="10"/>
      <c r="S45" s="10"/>
    </row>
    <row r="46" spans="1:1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M46" s="12"/>
      <c r="N46" s="12"/>
      <c r="O46" s="12"/>
      <c r="P46" s="10"/>
      <c r="Q46" s="10"/>
      <c r="R46" s="10"/>
      <c r="S46" s="10"/>
    </row>
    <row r="47" spans="1:1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M47" s="12"/>
      <c r="N47" s="12"/>
      <c r="O47" s="12"/>
      <c r="P47" s="10"/>
      <c r="Q47" s="10"/>
      <c r="R47" s="10"/>
      <c r="S47" s="10"/>
    </row>
    <row r="48" spans="1:1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M48" s="12"/>
      <c r="N48" s="12"/>
      <c r="O48" s="12"/>
      <c r="P48" s="10"/>
      <c r="Q48" s="10"/>
      <c r="R48" s="10"/>
      <c r="S48" s="10"/>
    </row>
    <row r="49" spans="1:1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M49" s="12"/>
      <c r="N49" s="12"/>
      <c r="O49" s="12"/>
      <c r="P49" s="10"/>
      <c r="Q49" s="10"/>
      <c r="R49" s="10"/>
      <c r="S49" s="10"/>
    </row>
    <row r="50" spans="1:1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M50" s="12"/>
      <c r="N50" s="12"/>
      <c r="O50" s="12"/>
      <c r="P50" s="10"/>
      <c r="Q50" s="10"/>
      <c r="R50" s="10"/>
      <c r="S50" s="10"/>
    </row>
    <row r="51" spans="1:1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M51" s="12"/>
      <c r="N51" s="12"/>
      <c r="O51" s="12"/>
      <c r="P51" s="10"/>
      <c r="Q51" s="10"/>
      <c r="R51" s="10"/>
      <c r="S51" s="10"/>
    </row>
    <row r="52" spans="1:1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M52" s="12"/>
      <c r="N52" s="12"/>
      <c r="O52" s="12"/>
      <c r="P52" s="10"/>
      <c r="Q52" s="10"/>
      <c r="R52" s="10"/>
      <c r="S52" s="10"/>
    </row>
    <row r="53" spans="1:1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M53" s="12"/>
      <c r="N53" s="12"/>
      <c r="O53" s="12"/>
      <c r="P53" s="10"/>
      <c r="Q53" s="10"/>
      <c r="R53" s="10"/>
      <c r="S53" s="10"/>
    </row>
    <row r="54" spans="1:1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M54" s="12"/>
      <c r="N54" s="12"/>
      <c r="O54" s="12"/>
      <c r="P54" s="10"/>
      <c r="Q54" s="10"/>
      <c r="R54" s="10"/>
      <c r="S54" s="10"/>
    </row>
    <row r="55" spans="1:1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M55" s="12"/>
      <c r="N55" s="12"/>
      <c r="O55" s="12"/>
      <c r="P55" s="10"/>
      <c r="Q55" s="10"/>
      <c r="R55" s="10"/>
      <c r="S55" s="10"/>
    </row>
    <row r="56" spans="1:1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M56" s="12"/>
      <c r="N56" s="12"/>
      <c r="O56" s="12"/>
      <c r="P56" s="10"/>
      <c r="Q56" s="10"/>
      <c r="R56" s="10"/>
      <c r="S56" s="10"/>
    </row>
    <row r="57" spans="1:1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M57" s="12"/>
      <c r="N57" s="12"/>
      <c r="O57" s="12"/>
      <c r="P57" s="10"/>
      <c r="Q57" s="10"/>
      <c r="R57" s="10"/>
      <c r="S57" s="10"/>
    </row>
    <row r="58" spans="1:1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M58" s="12"/>
      <c r="N58" s="12"/>
      <c r="O58" s="12"/>
      <c r="P58" s="10"/>
      <c r="Q58" s="10"/>
      <c r="R58" s="10"/>
      <c r="S58" s="10"/>
    </row>
    <row r="59" spans="1:1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M59" s="12"/>
      <c r="N59" s="12"/>
      <c r="O59" s="12"/>
      <c r="P59" s="10"/>
      <c r="Q59" s="10"/>
      <c r="R59" s="10"/>
      <c r="S59" s="10"/>
    </row>
    <row r="60" spans="1:1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M60" s="12"/>
      <c r="N60" s="12"/>
      <c r="O60" s="12"/>
      <c r="P60" s="10"/>
      <c r="Q60" s="10"/>
      <c r="R60" s="10"/>
      <c r="S60" s="10"/>
    </row>
    <row r="61" spans="1:1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M61" s="12"/>
      <c r="N61" s="12"/>
      <c r="O61" s="12"/>
      <c r="P61" s="10"/>
      <c r="Q61" s="10"/>
      <c r="R61" s="10"/>
      <c r="S61" s="10"/>
    </row>
    <row r="62" spans="1:1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M62" s="12"/>
      <c r="N62" s="12"/>
      <c r="O62" s="12"/>
      <c r="P62" s="10"/>
      <c r="Q62" s="10"/>
      <c r="R62" s="10"/>
      <c r="S62" s="10"/>
    </row>
    <row r="63" spans="1:1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M63" s="12"/>
      <c r="N63" s="12"/>
      <c r="O63" s="12"/>
      <c r="P63" s="10"/>
      <c r="Q63" s="10"/>
      <c r="R63" s="10"/>
      <c r="S63" s="10"/>
    </row>
    <row r="64" spans="1:1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M64" s="12"/>
      <c r="N64" s="12"/>
      <c r="O64" s="12"/>
      <c r="P64" s="10"/>
      <c r="Q64" s="10"/>
      <c r="R64" s="10"/>
      <c r="S64" s="10"/>
    </row>
    <row r="65" spans="1:1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M65" s="12"/>
      <c r="N65" s="12"/>
      <c r="O65" s="12"/>
      <c r="P65" s="10"/>
      <c r="Q65" s="10"/>
      <c r="R65" s="10"/>
      <c r="S65" s="10"/>
    </row>
    <row r="66" spans="1:1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M66" s="12"/>
      <c r="N66" s="12"/>
      <c r="O66" s="12"/>
      <c r="P66" s="10"/>
      <c r="Q66" s="10"/>
      <c r="R66" s="10"/>
      <c r="S66" s="10"/>
    </row>
    <row r="67" spans="1:1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M67" s="12"/>
      <c r="N67" s="12"/>
      <c r="O67" s="12"/>
      <c r="P67" s="10"/>
      <c r="Q67" s="10"/>
      <c r="R67" s="10"/>
      <c r="S67" s="10"/>
    </row>
    <row r="68" spans="1:1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M68" s="12"/>
      <c r="N68" s="12"/>
      <c r="O68" s="12"/>
      <c r="P68" s="10"/>
      <c r="Q68" s="10"/>
      <c r="R68" s="10"/>
      <c r="S68" s="10"/>
    </row>
    <row r="69" spans="1:1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M69" s="12"/>
      <c r="N69" s="12"/>
      <c r="O69" s="12"/>
      <c r="P69" s="10"/>
      <c r="Q69" s="10"/>
      <c r="R69" s="10"/>
      <c r="S69" s="10"/>
    </row>
    <row r="70" spans="1:1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M70" s="12"/>
      <c r="N70" s="12"/>
      <c r="O70" s="12"/>
      <c r="P70" s="10"/>
      <c r="Q70" s="10"/>
      <c r="R70" s="10"/>
      <c r="S70" s="10"/>
    </row>
    <row r="71" spans="1:1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M71" s="12"/>
      <c r="N71" s="12"/>
      <c r="O71" s="12"/>
      <c r="P71" s="10"/>
      <c r="Q71" s="10"/>
      <c r="R71" s="10"/>
      <c r="S71" s="10"/>
    </row>
    <row r="72" spans="1:1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M72" s="12"/>
      <c r="N72" s="12"/>
      <c r="O72" s="12"/>
      <c r="P72" s="10"/>
      <c r="Q72" s="10"/>
      <c r="R72" s="10"/>
      <c r="S72" s="10"/>
    </row>
    <row r="73" spans="1:1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M73" s="12"/>
      <c r="N73" s="12"/>
      <c r="O73" s="12"/>
      <c r="P73" s="10"/>
      <c r="Q73" s="10"/>
      <c r="R73" s="10"/>
      <c r="S73" s="10"/>
    </row>
    <row r="74" spans="1:1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M74" s="12"/>
      <c r="N74" s="12"/>
      <c r="O74" s="12"/>
      <c r="P74" s="10"/>
      <c r="Q74" s="10"/>
      <c r="R74" s="10"/>
      <c r="S74" s="10"/>
    </row>
    <row r="75" spans="1:1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M75" s="12"/>
      <c r="N75" s="12"/>
      <c r="O75" s="12"/>
      <c r="P75" s="10"/>
      <c r="Q75" s="10"/>
      <c r="R75" s="10"/>
      <c r="S75" s="10"/>
    </row>
    <row r="76" spans="1:1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M76" s="12"/>
      <c r="N76" s="12"/>
      <c r="O76" s="12"/>
      <c r="P76" s="10"/>
      <c r="Q76" s="10"/>
      <c r="R76" s="10"/>
      <c r="S76" s="10"/>
    </row>
    <row r="77" spans="1:19" x14ac:dyDescent="0.2">
      <c r="M77" s="12"/>
      <c r="N77" s="12"/>
      <c r="O77" s="12"/>
      <c r="P77" s="10"/>
      <c r="Q77" s="10"/>
      <c r="R77" s="10"/>
      <c r="S77" s="10"/>
    </row>
    <row r="78" spans="1:19" x14ac:dyDescent="0.2">
      <c r="M78" s="12"/>
      <c r="N78" s="12"/>
      <c r="O78" s="12"/>
      <c r="P78" s="10"/>
      <c r="Q78" s="10"/>
      <c r="R78" s="10"/>
      <c r="S78" s="10"/>
    </row>
    <row r="79" spans="1:19" x14ac:dyDescent="0.2">
      <c r="M79" s="12"/>
      <c r="N79" s="12"/>
      <c r="O79" s="12"/>
      <c r="P79" s="10"/>
      <c r="Q79" s="10"/>
      <c r="R79" s="10"/>
      <c r="S79" s="10"/>
    </row>
    <row r="80" spans="1:19" x14ac:dyDescent="0.2">
      <c r="M80" s="12"/>
      <c r="N80" s="12"/>
      <c r="O80" s="12"/>
      <c r="P80" s="10"/>
      <c r="Q80" s="10"/>
      <c r="R80" s="10"/>
      <c r="S80" s="10"/>
    </row>
    <row r="81" spans="13:19" x14ac:dyDescent="0.2">
      <c r="M81" s="12"/>
      <c r="N81" s="12"/>
      <c r="O81" s="12"/>
      <c r="P81" s="10"/>
      <c r="Q81" s="10"/>
      <c r="R81" s="10"/>
      <c r="S81" s="10"/>
    </row>
    <row r="82" spans="13:19" x14ac:dyDescent="0.2">
      <c r="M82" s="12"/>
      <c r="N82" s="12"/>
      <c r="O82" s="12"/>
      <c r="P82" s="10"/>
      <c r="Q82" s="10"/>
      <c r="R82" s="10"/>
      <c r="S82" s="10"/>
    </row>
    <row r="83" spans="13:19" x14ac:dyDescent="0.2">
      <c r="M83" s="12"/>
      <c r="N83" s="12"/>
      <c r="O83" s="12"/>
      <c r="P83" s="10"/>
      <c r="Q83" s="10"/>
      <c r="R83" s="10"/>
      <c r="S83" s="10"/>
    </row>
    <row r="84" spans="13:19" x14ac:dyDescent="0.2">
      <c r="M84" s="12"/>
      <c r="N84" s="12"/>
      <c r="O84" s="12"/>
      <c r="P84" s="10"/>
      <c r="Q84" s="10"/>
      <c r="R84" s="10"/>
      <c r="S84" s="10"/>
    </row>
    <row r="85" spans="13:19" x14ac:dyDescent="0.2">
      <c r="M85" s="12"/>
      <c r="N85" s="12"/>
      <c r="O85" s="12"/>
      <c r="P85" s="10"/>
      <c r="Q85" s="10"/>
      <c r="R85" s="10"/>
      <c r="S85" s="10"/>
    </row>
    <row r="86" spans="13:19" x14ac:dyDescent="0.2">
      <c r="M86" s="12"/>
      <c r="N86" s="12"/>
      <c r="O86" s="12"/>
      <c r="P86" s="10"/>
      <c r="Q86" s="10"/>
      <c r="R86" s="10"/>
      <c r="S86" s="10"/>
    </row>
    <row r="87" spans="13:19" x14ac:dyDescent="0.2">
      <c r="M87" s="12"/>
      <c r="N87" s="12"/>
      <c r="O87" s="12"/>
      <c r="P87" s="10"/>
      <c r="Q87" s="10"/>
      <c r="R87" s="10"/>
      <c r="S87" s="10"/>
    </row>
    <row r="88" spans="13:19" x14ac:dyDescent="0.2">
      <c r="M88" s="12"/>
      <c r="N88" s="12"/>
      <c r="O88" s="12"/>
      <c r="P88" s="10"/>
      <c r="Q88" s="10"/>
      <c r="R88" s="10"/>
      <c r="S88" s="10"/>
    </row>
    <row r="89" spans="13:19" x14ac:dyDescent="0.2">
      <c r="M89" s="12"/>
      <c r="N89" s="12"/>
      <c r="O89" s="12"/>
      <c r="P89" s="10"/>
      <c r="Q89" s="10"/>
      <c r="R89" s="10"/>
      <c r="S89" s="10"/>
    </row>
    <row r="90" spans="13:19" x14ac:dyDescent="0.2">
      <c r="M90" s="12"/>
      <c r="N90" s="12"/>
      <c r="O90" s="12"/>
      <c r="P90" s="10"/>
      <c r="Q90" s="10"/>
      <c r="R90" s="10"/>
      <c r="S90" s="10"/>
    </row>
    <row r="91" spans="13:19" x14ac:dyDescent="0.2">
      <c r="M91" s="12"/>
      <c r="N91" s="12"/>
      <c r="O91" s="12"/>
      <c r="P91" s="10"/>
      <c r="Q91" s="10"/>
      <c r="R91" s="10"/>
      <c r="S91" s="10"/>
    </row>
    <row r="92" spans="13:19" x14ac:dyDescent="0.2">
      <c r="M92" s="12"/>
      <c r="N92" s="12"/>
      <c r="O92" s="12"/>
      <c r="P92" s="10"/>
      <c r="Q92" s="10"/>
      <c r="R92" s="10"/>
      <c r="S92" s="10"/>
    </row>
    <row r="93" spans="13:19" x14ac:dyDescent="0.2">
      <c r="M93" s="12"/>
      <c r="N93" s="12"/>
      <c r="O93" s="12"/>
      <c r="P93" s="10"/>
      <c r="Q93" s="10"/>
      <c r="R93" s="10"/>
      <c r="S93" s="10"/>
    </row>
    <row r="94" spans="13:19" x14ac:dyDescent="0.2">
      <c r="M94" s="12"/>
      <c r="N94" s="12"/>
      <c r="O94" s="12"/>
      <c r="P94" s="10"/>
      <c r="Q94" s="10"/>
      <c r="R94" s="10"/>
      <c r="S94" s="10"/>
    </row>
    <row r="95" spans="13:19" x14ac:dyDescent="0.2">
      <c r="M95" s="12"/>
      <c r="N95" s="12"/>
      <c r="O95" s="12"/>
      <c r="P95" s="10"/>
      <c r="Q95" s="10"/>
      <c r="R95" s="10"/>
      <c r="S95" s="10"/>
    </row>
    <row r="96" spans="13:19" x14ac:dyDescent="0.2">
      <c r="M96" s="12"/>
      <c r="N96" s="12"/>
      <c r="O96" s="12"/>
      <c r="P96" s="10"/>
      <c r="Q96" s="10"/>
      <c r="R96" s="10"/>
      <c r="S96" s="10"/>
    </row>
    <row r="97" spans="13:19" x14ac:dyDescent="0.2">
      <c r="M97" s="12"/>
      <c r="N97" s="12"/>
      <c r="O97" s="12"/>
      <c r="P97" s="10"/>
      <c r="Q97" s="10"/>
      <c r="R97" s="10"/>
      <c r="S97" s="10"/>
    </row>
    <row r="98" spans="13:19" x14ac:dyDescent="0.2">
      <c r="M98" s="12"/>
      <c r="N98" s="12"/>
      <c r="O98" s="12"/>
      <c r="P98" s="10"/>
      <c r="Q98" s="10"/>
      <c r="R98" s="10"/>
      <c r="S98" s="10"/>
    </row>
    <row r="99" spans="13:19" x14ac:dyDescent="0.2">
      <c r="M99" s="12"/>
      <c r="N99" s="12"/>
      <c r="O99" s="12"/>
      <c r="P99" s="10"/>
      <c r="Q99" s="10"/>
      <c r="R99" s="10"/>
      <c r="S99" s="10"/>
    </row>
    <row r="100" spans="13:19" x14ac:dyDescent="0.2">
      <c r="M100" s="12"/>
      <c r="N100" s="12"/>
      <c r="O100" s="12"/>
      <c r="P100" s="10"/>
      <c r="Q100" s="10"/>
      <c r="R100" s="10"/>
      <c r="S100" s="10"/>
    </row>
    <row r="101" spans="13:19" x14ac:dyDescent="0.2">
      <c r="M101" s="12"/>
      <c r="N101" s="12"/>
      <c r="O101" s="12"/>
      <c r="P101" s="10"/>
      <c r="Q101" s="10"/>
      <c r="R101" s="10"/>
      <c r="S101" s="10"/>
    </row>
    <row r="102" spans="13:19" x14ac:dyDescent="0.2">
      <c r="M102" s="12"/>
      <c r="N102" s="12"/>
      <c r="O102" s="12"/>
      <c r="P102" s="10"/>
      <c r="Q102" s="10"/>
      <c r="R102" s="10"/>
      <c r="S102" s="10"/>
    </row>
    <row r="103" spans="13:19" x14ac:dyDescent="0.2">
      <c r="M103" s="12"/>
      <c r="N103" s="12"/>
      <c r="O103" s="12"/>
      <c r="P103" s="10"/>
      <c r="Q103" s="10"/>
      <c r="R103" s="10"/>
      <c r="S103" s="10"/>
    </row>
    <row r="104" spans="13:19" x14ac:dyDescent="0.2">
      <c r="M104" s="12"/>
      <c r="N104" s="12"/>
      <c r="O104" s="12"/>
      <c r="P104" s="10"/>
      <c r="Q104" s="10"/>
      <c r="R104" s="10"/>
      <c r="S104" s="10"/>
    </row>
    <row r="105" spans="13:19" x14ac:dyDescent="0.2">
      <c r="M105" s="12"/>
      <c r="N105" s="12"/>
      <c r="O105" s="12"/>
      <c r="P105" s="10"/>
      <c r="Q105" s="10"/>
      <c r="R105" s="10"/>
      <c r="S105" s="10"/>
    </row>
    <row r="106" spans="13:19" x14ac:dyDescent="0.2">
      <c r="M106" s="12"/>
      <c r="N106" s="12"/>
      <c r="O106" s="12"/>
      <c r="P106" s="10"/>
      <c r="Q106" s="10"/>
      <c r="R106" s="10"/>
      <c r="S106" s="10"/>
    </row>
    <row r="107" spans="13:19" x14ac:dyDescent="0.2">
      <c r="M107" s="12"/>
      <c r="N107" s="12"/>
      <c r="O107" s="12"/>
      <c r="P107" s="10"/>
      <c r="Q107" s="10"/>
      <c r="R107" s="10"/>
      <c r="S107" s="10"/>
    </row>
    <row r="108" spans="13:19" x14ac:dyDescent="0.2">
      <c r="M108" s="12"/>
      <c r="N108" s="12"/>
      <c r="O108" s="12"/>
      <c r="P108" s="10"/>
      <c r="Q108" s="10"/>
      <c r="R108" s="10"/>
      <c r="S108" s="10"/>
    </row>
    <row r="109" spans="13:19" x14ac:dyDescent="0.2">
      <c r="M109" s="12"/>
      <c r="N109" s="12"/>
      <c r="O109" s="12"/>
      <c r="P109" s="10"/>
      <c r="Q109" s="10"/>
      <c r="R109" s="10"/>
      <c r="S109" s="10"/>
    </row>
    <row r="110" spans="13:19" x14ac:dyDescent="0.2">
      <c r="M110" s="12"/>
      <c r="N110" s="12"/>
      <c r="O110" s="12"/>
      <c r="P110" s="10"/>
      <c r="Q110" s="10"/>
      <c r="R110" s="10"/>
      <c r="S110" s="10"/>
    </row>
    <row r="111" spans="13:19" x14ac:dyDescent="0.2">
      <c r="M111" s="12"/>
      <c r="N111" s="12"/>
      <c r="O111" s="12"/>
      <c r="P111" s="10"/>
      <c r="Q111" s="10"/>
      <c r="R111" s="10"/>
      <c r="S111" s="10"/>
    </row>
    <row r="112" spans="13:19" x14ac:dyDescent="0.2">
      <c r="M112" s="12"/>
      <c r="N112" s="12"/>
      <c r="O112" s="12"/>
      <c r="P112" s="10"/>
      <c r="Q112" s="10"/>
      <c r="R112" s="10"/>
      <c r="S112" s="10"/>
    </row>
    <row r="113" spans="13:19" x14ac:dyDescent="0.2">
      <c r="M113" s="12"/>
      <c r="N113" s="12"/>
      <c r="O113" s="12"/>
      <c r="P113" s="10"/>
      <c r="Q113" s="10"/>
      <c r="R113" s="10"/>
      <c r="S113" s="10"/>
    </row>
    <row r="114" spans="13:19" x14ac:dyDescent="0.2">
      <c r="M114" s="12"/>
      <c r="N114" s="12"/>
      <c r="O114" s="12"/>
      <c r="P114" s="10"/>
      <c r="Q114" s="10"/>
      <c r="R114" s="10"/>
      <c r="S114" s="10"/>
    </row>
    <row r="115" spans="13:19" x14ac:dyDescent="0.2">
      <c r="M115" s="12"/>
      <c r="N115" s="12"/>
      <c r="O115" s="12"/>
      <c r="P115" s="10"/>
      <c r="Q115" s="10"/>
      <c r="R115" s="10"/>
      <c r="S115" s="10"/>
    </row>
    <row r="116" spans="13:19" x14ac:dyDescent="0.2">
      <c r="M116" s="12"/>
      <c r="N116" s="12"/>
      <c r="O116" s="12"/>
      <c r="P116" s="10"/>
      <c r="Q116" s="10"/>
      <c r="R116" s="10"/>
      <c r="S116" s="10"/>
    </row>
    <row r="117" spans="13:19" x14ac:dyDescent="0.2">
      <c r="M117" s="12"/>
      <c r="N117" s="12"/>
      <c r="O117" s="12"/>
      <c r="P117" s="10"/>
      <c r="Q117" s="10"/>
      <c r="R117" s="10"/>
      <c r="S117" s="10"/>
    </row>
    <row r="118" spans="13:19" x14ac:dyDescent="0.2">
      <c r="M118" s="12"/>
      <c r="N118" s="12"/>
      <c r="O118" s="12"/>
      <c r="P118" s="10"/>
      <c r="Q118" s="10"/>
      <c r="R118" s="10"/>
      <c r="S118" s="10"/>
    </row>
    <row r="119" spans="13:19" x14ac:dyDescent="0.2">
      <c r="M119" s="12"/>
      <c r="N119" s="12"/>
      <c r="O119" s="12"/>
      <c r="P119" s="10"/>
      <c r="Q119" s="10"/>
      <c r="R119" s="10"/>
      <c r="S119" s="10"/>
    </row>
    <row r="120" spans="13:19" x14ac:dyDescent="0.2">
      <c r="M120" s="12"/>
      <c r="N120" s="12"/>
      <c r="O120" s="12"/>
      <c r="P120" s="10"/>
      <c r="Q120" s="10"/>
      <c r="R120" s="10"/>
      <c r="S120" s="10"/>
    </row>
    <row r="121" spans="13:19" x14ac:dyDescent="0.2">
      <c r="M121" s="12"/>
      <c r="N121" s="12"/>
      <c r="O121" s="12"/>
      <c r="P121" s="10"/>
      <c r="Q121" s="10"/>
      <c r="R121" s="10"/>
      <c r="S121" s="10"/>
    </row>
    <row r="122" spans="13:19" x14ac:dyDescent="0.2">
      <c r="M122" s="12"/>
      <c r="N122" s="12"/>
      <c r="O122" s="12"/>
      <c r="P122" s="10"/>
      <c r="Q122" s="10"/>
      <c r="R122" s="10"/>
      <c r="S122" s="10"/>
    </row>
    <row r="123" spans="13:19" x14ac:dyDescent="0.2">
      <c r="M123" s="12"/>
      <c r="N123" s="12"/>
      <c r="O123" s="12"/>
      <c r="P123" s="10"/>
      <c r="Q123" s="10"/>
      <c r="R123" s="10"/>
      <c r="S123" s="10"/>
    </row>
    <row r="124" spans="13:19" x14ac:dyDescent="0.2">
      <c r="M124" s="12"/>
      <c r="N124" s="12"/>
      <c r="O124" s="12"/>
      <c r="P124" s="10"/>
      <c r="Q124" s="10"/>
      <c r="R124" s="10"/>
      <c r="S124" s="10"/>
    </row>
    <row r="125" spans="13:19" x14ac:dyDescent="0.2">
      <c r="M125" s="12"/>
      <c r="N125" s="12"/>
      <c r="O125" s="12"/>
      <c r="P125" s="10"/>
      <c r="Q125" s="10"/>
      <c r="R125" s="10"/>
      <c r="S125" s="10"/>
    </row>
    <row r="126" spans="13:19" x14ac:dyDescent="0.2">
      <c r="M126" s="12"/>
      <c r="N126" s="12"/>
      <c r="O126" s="12"/>
      <c r="P126" s="10"/>
      <c r="Q126" s="10"/>
      <c r="R126" s="10"/>
      <c r="S126" s="10"/>
    </row>
    <row r="127" spans="13:19" x14ac:dyDescent="0.2">
      <c r="M127" s="12"/>
      <c r="N127" s="12"/>
      <c r="O127" s="12"/>
      <c r="P127" s="10"/>
      <c r="Q127" s="10"/>
      <c r="R127" s="10"/>
      <c r="S127" s="10"/>
    </row>
    <row r="128" spans="13:19" x14ac:dyDescent="0.2">
      <c r="M128" s="12"/>
      <c r="N128" s="12"/>
      <c r="O128" s="12"/>
      <c r="P128" s="10"/>
      <c r="Q128" s="10"/>
      <c r="R128" s="10"/>
      <c r="S128" s="10"/>
    </row>
    <row r="129" spans="1:23" x14ac:dyDescent="0.2">
      <c r="M129" s="12"/>
      <c r="N129" s="12"/>
      <c r="O129" s="12"/>
      <c r="P129" s="10"/>
      <c r="Q129" s="10"/>
      <c r="R129" s="10"/>
      <c r="S129" s="10"/>
    </row>
    <row r="130" spans="1:23" x14ac:dyDescent="0.2">
      <c r="M130" s="12"/>
      <c r="N130" s="12"/>
      <c r="O130" s="12"/>
      <c r="P130" s="10"/>
      <c r="Q130" s="10"/>
      <c r="R130" s="10"/>
      <c r="S130" s="10"/>
    </row>
    <row r="131" spans="1:23" x14ac:dyDescent="0.2">
      <c r="M131" s="12"/>
      <c r="N131" s="12"/>
      <c r="O131" s="12"/>
      <c r="P131" s="10"/>
      <c r="Q131" s="10"/>
      <c r="R131" s="10"/>
      <c r="S131" s="10"/>
    </row>
    <row r="132" spans="1:23" x14ac:dyDescent="0.2">
      <c r="M132" s="12"/>
      <c r="N132" s="12"/>
      <c r="O132" s="12"/>
      <c r="P132" s="10"/>
      <c r="Q132" s="10"/>
      <c r="R132" s="10"/>
      <c r="S132" s="10"/>
    </row>
    <row r="133" spans="1:23" x14ac:dyDescent="0.2">
      <c r="M133" s="12"/>
      <c r="N133" s="12"/>
      <c r="O133" s="12"/>
      <c r="P133" s="10"/>
      <c r="Q133" s="10"/>
      <c r="R133" s="10"/>
      <c r="S133" s="10"/>
    </row>
    <row r="134" spans="1:23" x14ac:dyDescent="0.2">
      <c r="M134" s="12"/>
      <c r="N134" s="12"/>
      <c r="O134" s="17"/>
      <c r="P134" s="17" t="s">
        <v>14</v>
      </c>
      <c r="Q134" s="17" t="s">
        <v>15</v>
      </c>
      <c r="R134" s="17" t="s">
        <v>16</v>
      </c>
      <c r="S134" s="17" t="s">
        <v>17</v>
      </c>
      <c r="T134" s="17" t="s">
        <v>18</v>
      </c>
      <c r="U134" s="14" t="s">
        <v>19</v>
      </c>
      <c r="V134" s="14"/>
      <c r="W134" s="14"/>
    </row>
    <row r="135" spans="1:23" x14ac:dyDescent="0.2">
      <c r="M135" s="12"/>
      <c r="N135" s="12"/>
      <c r="O135" s="17" t="s">
        <v>3</v>
      </c>
      <c r="P135" s="17">
        <v>0</v>
      </c>
      <c r="Q135" s="17">
        <f>C141*COS(B141+D141)</f>
        <v>0.9641814145298091</v>
      </c>
      <c r="R135" s="17">
        <v>0</v>
      </c>
      <c r="S135" s="17">
        <f>C141*COS(B141+D141+2*PI()/3)</f>
        <v>-1.477211629518312</v>
      </c>
      <c r="T135" s="17">
        <v>0</v>
      </c>
      <c r="U135" s="14">
        <f>C141*COS(B141+D141+4*PI()/3)</f>
        <v>0.51303021498850221</v>
      </c>
      <c r="V135" s="14"/>
      <c r="W135" s="14"/>
    </row>
    <row r="136" spans="1:23" x14ac:dyDescent="0.2">
      <c r="M136" s="12"/>
      <c r="N136" s="12"/>
      <c r="O136" s="17" t="s">
        <v>4</v>
      </c>
      <c r="P136" s="17">
        <v>0</v>
      </c>
      <c r="Q136" s="17">
        <f>C141*SIN(B141+D141)</f>
        <v>1.1490666646784671</v>
      </c>
      <c r="R136" s="17">
        <v>0</v>
      </c>
      <c r="S136" s="17">
        <f>C141*SIN(B141+D142+2*PI()/3)</f>
        <v>0.26047226650039601</v>
      </c>
      <c r="T136" s="17">
        <v>0</v>
      </c>
      <c r="U136" s="14">
        <f>C141*SIN(B141+D142+4*PI()/3)</f>
        <v>-1.4095389311788629</v>
      </c>
      <c r="V136" s="14"/>
      <c r="W136" s="14"/>
    </row>
    <row r="137" spans="1:23" x14ac:dyDescent="0.2">
      <c r="A137" s="14"/>
      <c r="B137" s="14"/>
      <c r="C137" s="15" t="s">
        <v>44</v>
      </c>
      <c r="D137" s="15" t="s">
        <v>45</v>
      </c>
      <c r="E137" s="15" t="s">
        <v>46</v>
      </c>
      <c r="F137" s="15" t="s">
        <v>47</v>
      </c>
      <c r="G137" s="15" t="s">
        <v>48</v>
      </c>
      <c r="H137" s="15" t="s">
        <v>49</v>
      </c>
      <c r="I137" s="14"/>
      <c r="J137" s="14"/>
      <c r="K137" s="14"/>
      <c r="L137" s="14"/>
      <c r="M137" s="12"/>
      <c r="N137" s="12"/>
      <c r="O137" s="17"/>
      <c r="P137" s="17" t="s">
        <v>20</v>
      </c>
      <c r="Q137" s="17" t="s">
        <v>21</v>
      </c>
      <c r="R137" s="17" t="s">
        <v>22</v>
      </c>
      <c r="S137" s="17" t="s">
        <v>23</v>
      </c>
      <c r="T137" s="17" t="s">
        <v>24</v>
      </c>
      <c r="U137" s="14" t="s">
        <v>25</v>
      </c>
      <c r="V137" s="14"/>
      <c r="W137" s="14"/>
    </row>
    <row r="138" spans="1:23" x14ac:dyDescent="0.2">
      <c r="A138" s="14"/>
      <c r="B138" s="14"/>
      <c r="C138" s="14">
        <f t="shared" ref="C138:H138" si="0">A3</f>
        <v>1.5</v>
      </c>
      <c r="D138" s="14">
        <f t="shared" si="0"/>
        <v>50</v>
      </c>
      <c r="E138" s="14">
        <f t="shared" si="0"/>
        <v>1.5</v>
      </c>
      <c r="F138" s="14">
        <f t="shared" si="0"/>
        <v>340</v>
      </c>
      <c r="G138" s="14">
        <f t="shared" si="0"/>
        <v>1.3</v>
      </c>
      <c r="H138" s="14">
        <f t="shared" si="0"/>
        <v>165</v>
      </c>
      <c r="I138" s="14"/>
      <c r="J138" s="14"/>
      <c r="K138" s="14"/>
      <c r="L138" s="14"/>
      <c r="M138" s="12"/>
      <c r="N138" s="12"/>
      <c r="O138" s="17" t="s">
        <v>3</v>
      </c>
      <c r="P138" s="17">
        <v>0</v>
      </c>
      <c r="Q138" s="17">
        <f>F141*COS(B141+G141)</f>
        <v>1.4095389311788626</v>
      </c>
      <c r="R138" s="17">
        <v>0</v>
      </c>
      <c r="S138" s="17">
        <f>F141*COS(B141+G141+2*PI()/3)</f>
        <v>-0.26047226650039479</v>
      </c>
      <c r="T138" s="17">
        <v>0</v>
      </c>
      <c r="U138" s="14">
        <f>F141*COS(B141+G141+4*PI()/3)</f>
        <v>-1.1490666646784682</v>
      </c>
      <c r="V138" s="14"/>
      <c r="W138" s="14"/>
    </row>
    <row r="139" spans="1:23" x14ac:dyDescent="0.2">
      <c r="A139" s="14" t="s">
        <v>0</v>
      </c>
      <c r="B139" s="14" t="s">
        <v>0</v>
      </c>
      <c r="C139" s="14" t="s">
        <v>5</v>
      </c>
      <c r="D139" s="14" t="s">
        <v>6</v>
      </c>
      <c r="E139" s="14" t="s">
        <v>10</v>
      </c>
      <c r="F139" s="14" t="s">
        <v>7</v>
      </c>
      <c r="G139" s="14" t="s">
        <v>8</v>
      </c>
      <c r="H139" s="14" t="s">
        <v>11</v>
      </c>
      <c r="I139" s="14" t="s">
        <v>9</v>
      </c>
      <c r="J139" s="14" t="s">
        <v>12</v>
      </c>
      <c r="K139" s="14" t="s">
        <v>13</v>
      </c>
      <c r="L139" s="14"/>
      <c r="M139" s="12"/>
      <c r="N139" s="12"/>
      <c r="O139" s="17" t="s">
        <v>4</v>
      </c>
      <c r="P139" s="17">
        <v>0</v>
      </c>
      <c r="Q139" s="17">
        <f>F141*SIN(B141+G141)</f>
        <v>-0.51303021498850288</v>
      </c>
      <c r="R139" s="17">
        <v>0</v>
      </c>
      <c r="S139" s="17">
        <f>F141*SIN(B141+G141+2*PI()/3)</f>
        <v>1.4772116295183122</v>
      </c>
      <c r="T139" s="17">
        <v>0</v>
      </c>
      <c r="U139" s="14">
        <f>F141*SIN(B141+G141+4*PI()/3)</f>
        <v>-0.96418141452980755</v>
      </c>
      <c r="V139" s="14"/>
      <c r="W139" s="14"/>
    </row>
    <row r="140" spans="1:23" x14ac:dyDescent="0.2">
      <c r="A140" s="14" t="s">
        <v>1</v>
      </c>
      <c r="B140" s="14" t="s">
        <v>2</v>
      </c>
      <c r="C140" s="16">
        <f>C138</f>
        <v>1.5</v>
      </c>
      <c r="D140" s="14">
        <f>D138</f>
        <v>50</v>
      </c>
      <c r="E140" s="14"/>
      <c r="F140" s="16">
        <f>E138</f>
        <v>1.5</v>
      </c>
      <c r="G140" s="14">
        <f>F138</f>
        <v>340</v>
      </c>
      <c r="H140" s="14"/>
      <c r="I140" s="16">
        <f>G138</f>
        <v>1.3</v>
      </c>
      <c r="J140" s="14">
        <f>H138</f>
        <v>165</v>
      </c>
      <c r="K140" s="14"/>
      <c r="L140" s="14"/>
      <c r="M140" s="12"/>
      <c r="N140" s="12"/>
      <c r="O140" s="17"/>
      <c r="P140" s="17" t="s">
        <v>26</v>
      </c>
      <c r="Q140" s="17" t="s">
        <v>27</v>
      </c>
      <c r="R140" s="17" t="s">
        <v>28</v>
      </c>
      <c r="S140" s="17" t="s">
        <v>29</v>
      </c>
      <c r="T140" s="17" t="s">
        <v>30</v>
      </c>
      <c r="U140" s="14" t="s">
        <v>31</v>
      </c>
      <c r="V140" s="14"/>
      <c r="W140" s="14"/>
    </row>
    <row r="141" spans="1:23" x14ac:dyDescent="0.2">
      <c r="A141" s="14">
        <v>0</v>
      </c>
      <c r="B141" s="14">
        <f>PI()*(A141)/180</f>
        <v>0</v>
      </c>
      <c r="C141" s="14">
        <f>C140</f>
        <v>1.5</v>
      </c>
      <c r="D141" s="14">
        <f>PI()*D140/180</f>
        <v>0.87266462599716477</v>
      </c>
      <c r="E141" s="14">
        <f>C141*SIN(B141+D141)</f>
        <v>1.1490666646784671</v>
      </c>
      <c r="F141" s="14">
        <f>F140</f>
        <v>1.5</v>
      </c>
      <c r="G141" s="14">
        <f>PI()*G140/180</f>
        <v>5.9341194567807207</v>
      </c>
      <c r="H141" s="14">
        <f t="shared" ref="H141:H172" si="1">F141*SIN(B141+G141)</f>
        <v>-0.51303021498850288</v>
      </c>
      <c r="I141" s="14">
        <f>I140</f>
        <v>1.3</v>
      </c>
      <c r="J141" s="14">
        <f>PI()*J140/180</f>
        <v>2.8797932657906435</v>
      </c>
      <c r="K141" s="14">
        <f t="shared" ref="K141:K172" si="2">I141*SIN(B141+J141)</f>
        <v>0.33646475863327735</v>
      </c>
      <c r="L141" s="14"/>
      <c r="M141" s="12"/>
      <c r="N141" s="12"/>
      <c r="O141" s="17" t="s">
        <v>3</v>
      </c>
      <c r="P141" s="17">
        <v>0</v>
      </c>
      <c r="Q141" s="17">
        <f>I141*COS(B141+J141)</f>
        <v>-1.2557035741757887</v>
      </c>
      <c r="R141" s="17">
        <v>0</v>
      </c>
      <c r="S141" s="17">
        <f>I141*COS(B141+J141+2*PI()/3)</f>
        <v>0.33646475863327641</v>
      </c>
      <c r="T141" s="17">
        <v>0</v>
      </c>
      <c r="U141" s="14">
        <f>I141*COS(B141+J141+4*PI()/3)</f>
        <v>0.91923881554251285</v>
      </c>
      <c r="V141" s="14"/>
      <c r="W141" s="14"/>
    </row>
    <row r="142" spans="1:23" x14ac:dyDescent="0.2">
      <c r="A142" s="14">
        <v>10</v>
      </c>
      <c r="B142" s="14">
        <f t="shared" ref="B142:B189" si="3">PI()*(A142)/180</f>
        <v>0.17453292519943295</v>
      </c>
      <c r="C142" s="14">
        <f>C140</f>
        <v>1.5</v>
      </c>
      <c r="D142" s="14">
        <f>D141</f>
        <v>0.87266462599716477</v>
      </c>
      <c r="E142" s="14">
        <f t="shared" ref="E142:E189" si="4">C142*SIN(B142+D142)</f>
        <v>1.299038105676658</v>
      </c>
      <c r="F142" s="14">
        <f>F140</f>
        <v>1.5</v>
      </c>
      <c r="G142" s="14">
        <f t="shared" ref="G142:G189" si="5">G141</f>
        <v>5.9341194567807207</v>
      </c>
      <c r="H142" s="14">
        <f t="shared" si="1"/>
        <v>-0.26047226650039557</v>
      </c>
      <c r="I142" s="14">
        <f>I140</f>
        <v>1.3</v>
      </c>
      <c r="J142" s="14">
        <f t="shared" ref="J142:J189" si="6">J141</f>
        <v>2.8797932657906435</v>
      </c>
      <c r="K142" s="14">
        <f t="shared" si="2"/>
        <v>0.11330246557195624</v>
      </c>
      <c r="L142" s="14"/>
      <c r="M142" s="12"/>
      <c r="N142" s="12"/>
      <c r="O142" s="17" t="s">
        <v>4</v>
      </c>
      <c r="P142" s="17">
        <v>0</v>
      </c>
      <c r="Q142" s="17">
        <f>I141*SIN(B141+J141)</f>
        <v>0.33646475863327735</v>
      </c>
      <c r="R142" s="17">
        <v>0</v>
      </c>
      <c r="S142" s="17">
        <f>I141*SIN(B141+J141+2*PI()/3)</f>
        <v>-1.2557035741757889</v>
      </c>
      <c r="T142" s="17">
        <v>0</v>
      </c>
      <c r="U142" s="14">
        <f>I141*SIN(B141+J141+4*PI()/3)</f>
        <v>0.91923881554251075</v>
      </c>
      <c r="V142" s="14"/>
      <c r="W142" s="14"/>
    </row>
    <row r="143" spans="1:23" x14ac:dyDescent="0.2">
      <c r="A143" s="14">
        <v>20</v>
      </c>
      <c r="B143" s="14">
        <f t="shared" si="3"/>
        <v>0.3490658503988659</v>
      </c>
      <c r="C143" s="14">
        <f t="shared" ref="C143:C189" si="7">C142</f>
        <v>1.5</v>
      </c>
      <c r="D143" s="14">
        <f t="shared" ref="D143:D189" si="8">D142</f>
        <v>0.87266462599716477</v>
      </c>
      <c r="E143" s="14">
        <f t="shared" si="4"/>
        <v>1.4095389311788624</v>
      </c>
      <c r="F143" s="14">
        <f t="shared" ref="F143:F189" si="9">F142</f>
        <v>1.5</v>
      </c>
      <c r="G143" s="14">
        <f t="shared" si="5"/>
        <v>5.9341194567807207</v>
      </c>
      <c r="H143" s="14">
        <f t="shared" si="1"/>
        <v>-3.67544536472586E-16</v>
      </c>
      <c r="I143" s="14">
        <f t="shared" ref="I143:I189" si="10">I142</f>
        <v>1.3</v>
      </c>
      <c r="J143" s="14">
        <f t="shared" si="6"/>
        <v>2.8797932657906435</v>
      </c>
      <c r="K143" s="14">
        <f t="shared" si="2"/>
        <v>-0.11330246557195534</v>
      </c>
      <c r="L143" s="14"/>
      <c r="M143" s="12"/>
      <c r="N143" s="12"/>
      <c r="O143" s="17"/>
      <c r="P143" s="17" t="s">
        <v>36</v>
      </c>
      <c r="Q143" s="17"/>
      <c r="R143" s="17" t="s">
        <v>37</v>
      </c>
      <c r="S143" s="17"/>
      <c r="T143" s="17" t="s">
        <v>38</v>
      </c>
      <c r="U143" s="14"/>
      <c r="V143" s="14" t="s">
        <v>43</v>
      </c>
      <c r="W143" s="14"/>
    </row>
    <row r="144" spans="1:23" x14ac:dyDescent="0.2">
      <c r="A144" s="14">
        <v>30</v>
      </c>
      <c r="B144" s="14">
        <f t="shared" si="3"/>
        <v>0.52359877559829882</v>
      </c>
      <c r="C144" s="14">
        <f t="shared" si="7"/>
        <v>1.5</v>
      </c>
      <c r="D144" s="14">
        <f t="shared" si="8"/>
        <v>0.87266462599716477</v>
      </c>
      <c r="E144" s="14">
        <f t="shared" si="4"/>
        <v>1.477211629518312</v>
      </c>
      <c r="F144" s="14">
        <f t="shared" si="9"/>
        <v>1.5</v>
      </c>
      <c r="G144" s="14">
        <f t="shared" si="5"/>
        <v>5.9341194567807207</v>
      </c>
      <c r="H144" s="14">
        <f t="shared" si="1"/>
        <v>0.26047226650039618</v>
      </c>
      <c r="I144" s="14">
        <f t="shared" si="10"/>
        <v>1.3</v>
      </c>
      <c r="J144" s="14">
        <f t="shared" si="6"/>
        <v>2.8797932657906435</v>
      </c>
      <c r="K144" s="14">
        <f t="shared" si="2"/>
        <v>-0.33646475863327646</v>
      </c>
      <c r="L144" s="14"/>
      <c r="M144" s="12"/>
      <c r="N144" s="12"/>
      <c r="O144" s="17" t="s">
        <v>3</v>
      </c>
      <c r="P144" s="17">
        <f>Q135</f>
        <v>0.9641814145298091</v>
      </c>
      <c r="Q144" s="17">
        <f>P144+Q138</f>
        <v>2.373720345708672</v>
      </c>
      <c r="R144" s="17">
        <f>Q144</f>
        <v>2.373720345708672</v>
      </c>
      <c r="S144" s="17">
        <f>R144+Q141</f>
        <v>1.1180167715328833</v>
      </c>
      <c r="T144" s="17">
        <v>0</v>
      </c>
      <c r="U144" s="14">
        <f>S144/3</f>
        <v>0.37267225717762775</v>
      </c>
      <c r="V144" s="14">
        <v>0</v>
      </c>
      <c r="W144" s="14">
        <f>U144*3</f>
        <v>1.1180167715328833</v>
      </c>
    </row>
    <row r="145" spans="1:23" x14ac:dyDescent="0.2">
      <c r="A145" s="14">
        <v>40</v>
      </c>
      <c r="B145" s="14">
        <f t="shared" si="3"/>
        <v>0.69813170079773179</v>
      </c>
      <c r="C145" s="14">
        <f t="shared" si="7"/>
        <v>1.5</v>
      </c>
      <c r="D145" s="14">
        <f t="shared" si="8"/>
        <v>0.87266462599716477</v>
      </c>
      <c r="E145" s="14">
        <f t="shared" si="4"/>
        <v>1.5</v>
      </c>
      <c r="F145" s="14">
        <f t="shared" si="9"/>
        <v>1.5</v>
      </c>
      <c r="G145" s="14">
        <f t="shared" si="5"/>
        <v>5.9341194567807207</v>
      </c>
      <c r="H145" s="14">
        <f t="shared" si="1"/>
        <v>0.51303021498850343</v>
      </c>
      <c r="I145" s="14">
        <f t="shared" si="10"/>
        <v>1.3</v>
      </c>
      <c r="J145" s="14">
        <f t="shared" si="6"/>
        <v>2.8797932657906435</v>
      </c>
      <c r="K145" s="14">
        <f t="shared" si="2"/>
        <v>-0.54940374026290906</v>
      </c>
      <c r="L145" s="14"/>
      <c r="M145" s="12"/>
      <c r="N145" s="12"/>
      <c r="O145" s="17" t="s">
        <v>4</v>
      </c>
      <c r="P145" s="17">
        <f>Q136</f>
        <v>1.1490666646784671</v>
      </c>
      <c r="Q145" s="17">
        <f>P145+Q139</f>
        <v>0.6360364496899642</v>
      </c>
      <c r="R145" s="17">
        <f>Q145</f>
        <v>0.6360364496899642</v>
      </c>
      <c r="S145" s="17">
        <f>R145+Q142</f>
        <v>0.97250120832324161</v>
      </c>
      <c r="T145" s="17">
        <v>0</v>
      </c>
      <c r="U145" s="14">
        <f>S145/3</f>
        <v>0.32416706944108054</v>
      </c>
      <c r="V145" s="14">
        <v>0</v>
      </c>
      <c r="W145" s="14">
        <f>U145*3</f>
        <v>0.97250120832324161</v>
      </c>
    </row>
    <row r="146" spans="1:23" x14ac:dyDescent="0.2">
      <c r="A146" s="14">
        <v>50</v>
      </c>
      <c r="B146" s="14">
        <f t="shared" si="3"/>
        <v>0.87266462599716477</v>
      </c>
      <c r="C146" s="14">
        <f t="shared" si="7"/>
        <v>1.5</v>
      </c>
      <c r="D146" s="14">
        <f t="shared" si="8"/>
        <v>0.87266462599716477</v>
      </c>
      <c r="E146" s="14">
        <f t="shared" si="4"/>
        <v>1.477211629518312</v>
      </c>
      <c r="F146" s="14">
        <f t="shared" si="9"/>
        <v>1.5</v>
      </c>
      <c r="G146" s="14">
        <f t="shared" si="5"/>
        <v>5.9341194567807207</v>
      </c>
      <c r="H146" s="14">
        <f t="shared" si="1"/>
        <v>0.75</v>
      </c>
      <c r="I146" s="14">
        <f t="shared" si="10"/>
        <v>1.3</v>
      </c>
      <c r="J146" s="14">
        <f t="shared" si="6"/>
        <v>2.8797932657906435</v>
      </c>
      <c r="K146" s="14">
        <f t="shared" si="2"/>
        <v>-0.74564936725635955</v>
      </c>
      <c r="L146" s="14"/>
      <c r="M146" s="12"/>
      <c r="N146" s="12"/>
      <c r="O146" s="17"/>
      <c r="P146" s="17" t="s">
        <v>32</v>
      </c>
      <c r="Q146" s="17"/>
      <c r="R146" s="17" t="s">
        <v>33</v>
      </c>
      <c r="S146" s="17"/>
      <c r="T146" s="17" t="s">
        <v>34</v>
      </c>
      <c r="U146" s="14"/>
      <c r="V146" s="14" t="s">
        <v>35</v>
      </c>
      <c r="W146" s="14"/>
    </row>
    <row r="147" spans="1:23" x14ac:dyDescent="0.2">
      <c r="A147" s="14">
        <v>60</v>
      </c>
      <c r="B147" s="14">
        <f t="shared" si="3"/>
        <v>1.0471975511965976</v>
      </c>
      <c r="C147" s="14">
        <f t="shared" si="7"/>
        <v>1.5</v>
      </c>
      <c r="D147" s="14">
        <f t="shared" si="8"/>
        <v>0.87266462599716477</v>
      </c>
      <c r="E147" s="14">
        <f t="shared" si="4"/>
        <v>1.4095389311788626</v>
      </c>
      <c r="F147" s="14">
        <f t="shared" si="9"/>
        <v>1.5</v>
      </c>
      <c r="G147" s="14">
        <f t="shared" si="5"/>
        <v>5.9341194567807207</v>
      </c>
      <c r="H147" s="14">
        <f t="shared" si="1"/>
        <v>0.96418141452980866</v>
      </c>
      <c r="I147" s="14">
        <f t="shared" si="10"/>
        <v>1.3</v>
      </c>
      <c r="J147" s="14">
        <f t="shared" si="6"/>
        <v>2.8797932657906435</v>
      </c>
      <c r="K147" s="14">
        <f t="shared" si="2"/>
        <v>-0.91923881554251174</v>
      </c>
      <c r="L147" s="14"/>
      <c r="M147" s="12"/>
      <c r="N147" s="12"/>
      <c r="O147" s="17" t="s">
        <v>3</v>
      </c>
      <c r="P147" s="17">
        <f>Q135</f>
        <v>0.9641814145298091</v>
      </c>
      <c r="Q147" s="17">
        <f>P147+U138</f>
        <v>-0.18488525014865909</v>
      </c>
      <c r="R147" s="17">
        <f>Q147</f>
        <v>-0.18488525014865909</v>
      </c>
      <c r="S147" s="17">
        <f>R147+S141</f>
        <v>0.15157950848461732</v>
      </c>
      <c r="T147" s="17">
        <v>0</v>
      </c>
      <c r="U147" s="14">
        <f>S147</f>
        <v>0.15157950848461732</v>
      </c>
      <c r="V147" s="14">
        <v>0</v>
      </c>
      <c r="W147" s="14">
        <f>U147/3</f>
        <v>5.0526502828205776E-2</v>
      </c>
    </row>
    <row r="148" spans="1:23" x14ac:dyDescent="0.2">
      <c r="A148" s="14">
        <v>70</v>
      </c>
      <c r="B148" s="14">
        <f t="shared" si="3"/>
        <v>1.2217304763960306</v>
      </c>
      <c r="C148" s="14">
        <f t="shared" si="7"/>
        <v>1.5</v>
      </c>
      <c r="D148" s="14">
        <f t="shared" si="8"/>
        <v>0.87266462599716477</v>
      </c>
      <c r="E148" s="14">
        <f t="shared" si="4"/>
        <v>1.299038105676658</v>
      </c>
      <c r="F148" s="14">
        <f t="shared" si="9"/>
        <v>1.5</v>
      </c>
      <c r="G148" s="14">
        <f t="shared" si="5"/>
        <v>5.9341194567807207</v>
      </c>
      <c r="H148" s="14">
        <f t="shared" si="1"/>
        <v>1.1490666646784675</v>
      </c>
      <c r="I148" s="14">
        <f t="shared" si="10"/>
        <v>1.3</v>
      </c>
      <c r="J148" s="14">
        <f t="shared" si="6"/>
        <v>2.8797932657906435</v>
      </c>
      <c r="K148" s="14">
        <f t="shared" si="2"/>
        <v>-1.064897657575689</v>
      </c>
      <c r="L148" s="14"/>
      <c r="M148" s="12"/>
      <c r="N148" s="12"/>
      <c r="O148" s="17" t="s">
        <v>4</v>
      </c>
      <c r="P148" s="17">
        <f>Q136</f>
        <v>1.1490666646784671</v>
      </c>
      <c r="Q148" s="17">
        <f>P148+U139</f>
        <v>0.18488525014865953</v>
      </c>
      <c r="R148" s="17">
        <f>Q148</f>
        <v>0.18488525014865953</v>
      </c>
      <c r="S148" s="17">
        <f>R148+S142</f>
        <v>-1.0708183240271294</v>
      </c>
      <c r="T148" s="17">
        <v>0</v>
      </c>
      <c r="U148" s="14">
        <f>S148</f>
        <v>-1.0708183240271294</v>
      </c>
      <c r="V148" s="14">
        <v>0</v>
      </c>
      <c r="W148" s="14">
        <f>U148/3</f>
        <v>-0.35693944134237648</v>
      </c>
    </row>
    <row r="149" spans="1:23" x14ac:dyDescent="0.2">
      <c r="A149" s="14">
        <v>80</v>
      </c>
      <c r="B149" s="14">
        <f t="shared" si="3"/>
        <v>1.3962634015954636</v>
      </c>
      <c r="C149" s="14">
        <f t="shared" si="7"/>
        <v>1.5</v>
      </c>
      <c r="D149" s="14">
        <f t="shared" si="8"/>
        <v>0.87266462599716477</v>
      </c>
      <c r="E149" s="14">
        <f t="shared" si="4"/>
        <v>1.1490666646784671</v>
      </c>
      <c r="F149" s="14">
        <f t="shared" si="9"/>
        <v>1.5</v>
      </c>
      <c r="G149" s="14">
        <f t="shared" si="5"/>
        <v>5.9341194567807207</v>
      </c>
      <c r="H149" s="14">
        <f t="shared" si="1"/>
        <v>1.2990381056766582</v>
      </c>
      <c r="I149" s="14">
        <f t="shared" si="10"/>
        <v>1.3</v>
      </c>
      <c r="J149" s="14">
        <f t="shared" si="6"/>
        <v>2.8797932657906435</v>
      </c>
      <c r="K149" s="14">
        <f t="shared" si="2"/>
        <v>-1.1782001231476447</v>
      </c>
      <c r="L149" s="14"/>
      <c r="M149" s="12"/>
      <c r="N149" s="12"/>
      <c r="O149" s="17"/>
      <c r="P149" s="17" t="s">
        <v>39</v>
      </c>
      <c r="Q149" s="17"/>
      <c r="R149" s="17" t="s">
        <v>40</v>
      </c>
      <c r="S149" s="17"/>
      <c r="T149" s="17" t="s">
        <v>41</v>
      </c>
      <c r="U149" s="14"/>
      <c r="V149" s="14" t="s">
        <v>42</v>
      </c>
      <c r="W149" s="14"/>
    </row>
    <row r="150" spans="1:23" x14ac:dyDescent="0.2">
      <c r="A150" s="14">
        <v>90</v>
      </c>
      <c r="B150" s="14">
        <f t="shared" si="3"/>
        <v>1.5707963267948966</v>
      </c>
      <c r="C150" s="14">
        <f t="shared" si="7"/>
        <v>1.5</v>
      </c>
      <c r="D150" s="14">
        <f t="shared" si="8"/>
        <v>0.87266462599716477</v>
      </c>
      <c r="E150" s="14">
        <f t="shared" si="4"/>
        <v>0.96418141452980921</v>
      </c>
      <c r="F150" s="14">
        <f t="shared" si="9"/>
        <v>1.5</v>
      </c>
      <c r="G150" s="14">
        <f t="shared" si="5"/>
        <v>5.9341194567807207</v>
      </c>
      <c r="H150" s="14">
        <f t="shared" si="1"/>
        <v>1.4095389311788626</v>
      </c>
      <c r="I150" s="14">
        <f t="shared" si="10"/>
        <v>1.3</v>
      </c>
      <c r="J150" s="14">
        <f t="shared" si="6"/>
        <v>2.8797932657906435</v>
      </c>
      <c r="K150" s="14">
        <f t="shared" si="2"/>
        <v>-1.2557035741757889</v>
      </c>
      <c r="L150" s="14"/>
      <c r="M150" s="12"/>
      <c r="N150" s="12"/>
      <c r="O150" s="17" t="s">
        <v>3</v>
      </c>
      <c r="P150" s="17">
        <f>Q135</f>
        <v>0.9641814145298091</v>
      </c>
      <c r="Q150" s="17">
        <f>P150+S138</f>
        <v>0.70370914802941431</v>
      </c>
      <c r="R150" s="17">
        <f>Q150</f>
        <v>0.70370914802941431</v>
      </c>
      <c r="S150" s="17">
        <f>R150+U141</f>
        <v>1.6229479635719271</v>
      </c>
      <c r="T150" s="17">
        <v>0</v>
      </c>
      <c r="U150" s="14">
        <f>S150</f>
        <v>1.6229479635719271</v>
      </c>
      <c r="V150" s="14">
        <v>0</v>
      </c>
      <c r="W150" s="14">
        <f>U150/3</f>
        <v>0.54098265452397565</v>
      </c>
    </row>
    <row r="151" spans="1:23" x14ac:dyDescent="0.2">
      <c r="A151" s="14">
        <v>100</v>
      </c>
      <c r="B151" s="14">
        <f t="shared" si="3"/>
        <v>1.7453292519943295</v>
      </c>
      <c r="C151" s="14">
        <f t="shared" si="7"/>
        <v>1.5</v>
      </c>
      <c r="D151" s="14">
        <f t="shared" si="8"/>
        <v>0.87266462599716477</v>
      </c>
      <c r="E151" s="14">
        <f t="shared" si="4"/>
        <v>0.74999999999999989</v>
      </c>
      <c r="F151" s="14">
        <f t="shared" si="9"/>
        <v>1.5</v>
      </c>
      <c r="G151" s="14">
        <f t="shared" si="5"/>
        <v>5.9341194567807207</v>
      </c>
      <c r="H151" s="14">
        <f t="shared" si="1"/>
        <v>1.477211629518312</v>
      </c>
      <c r="I151" s="14">
        <f t="shared" si="10"/>
        <v>1.3</v>
      </c>
      <c r="J151" s="14">
        <f t="shared" si="6"/>
        <v>2.8797932657906435</v>
      </c>
      <c r="K151" s="14">
        <f t="shared" si="2"/>
        <v>-1.2950531075192693</v>
      </c>
      <c r="L151" s="14"/>
      <c r="M151" s="12"/>
      <c r="N151" s="12"/>
      <c r="O151" s="17" t="s">
        <v>4</v>
      </c>
      <c r="P151" s="17">
        <f>Q136</f>
        <v>1.1490666646784671</v>
      </c>
      <c r="Q151" s="17">
        <f>P151+S139</f>
        <v>2.6262782941967791</v>
      </c>
      <c r="R151" s="17">
        <f>Q151</f>
        <v>2.6262782941967791</v>
      </c>
      <c r="S151" s="17">
        <f>R151+U142</f>
        <v>3.5455171097392899</v>
      </c>
      <c r="T151" s="17">
        <v>0</v>
      </c>
      <c r="U151" s="14">
        <f>S151</f>
        <v>3.5455171097392899</v>
      </c>
      <c r="V151" s="14">
        <v>0</v>
      </c>
      <c r="W151" s="14">
        <f>U151/3</f>
        <v>1.1818390365797633</v>
      </c>
    </row>
    <row r="152" spans="1:23" x14ac:dyDescent="0.2">
      <c r="A152" s="14">
        <v>110</v>
      </c>
      <c r="B152" s="14">
        <f t="shared" si="3"/>
        <v>1.9198621771937625</v>
      </c>
      <c r="C152" s="14">
        <f t="shared" si="7"/>
        <v>1.5</v>
      </c>
      <c r="D152" s="14">
        <f t="shared" si="8"/>
        <v>0.87266462599716477</v>
      </c>
      <c r="E152" s="14">
        <f t="shared" si="4"/>
        <v>0.51303021498850332</v>
      </c>
      <c r="F152" s="14">
        <f t="shared" si="9"/>
        <v>1.5</v>
      </c>
      <c r="G152" s="14">
        <f t="shared" si="5"/>
        <v>5.9341194567807207</v>
      </c>
      <c r="H152" s="14">
        <f t="shared" si="1"/>
        <v>1.5</v>
      </c>
      <c r="I152" s="14">
        <f t="shared" si="10"/>
        <v>1.3</v>
      </c>
      <c r="J152" s="14">
        <f t="shared" si="6"/>
        <v>2.8797932657906435</v>
      </c>
      <c r="K152" s="14">
        <f t="shared" si="2"/>
        <v>-1.2950531075192693</v>
      </c>
      <c r="L152" s="14"/>
      <c r="M152" s="12"/>
      <c r="N152" s="12"/>
      <c r="O152" s="17"/>
      <c r="P152" s="18"/>
      <c r="Q152" s="18"/>
      <c r="R152" s="18"/>
      <c r="S152" s="18"/>
      <c r="T152" s="18"/>
    </row>
    <row r="153" spans="1:23" x14ac:dyDescent="0.2">
      <c r="A153" s="14">
        <v>120</v>
      </c>
      <c r="B153" s="14">
        <f t="shared" si="3"/>
        <v>2.0943951023931953</v>
      </c>
      <c r="C153" s="14">
        <f t="shared" si="7"/>
        <v>1.5</v>
      </c>
      <c r="D153" s="14">
        <f t="shared" si="8"/>
        <v>0.87266462599716477</v>
      </c>
      <c r="E153" s="14">
        <f t="shared" si="4"/>
        <v>0.26047226650039601</v>
      </c>
      <c r="F153" s="14">
        <f t="shared" si="9"/>
        <v>1.5</v>
      </c>
      <c r="G153" s="14">
        <f t="shared" si="5"/>
        <v>5.9341194567807207</v>
      </c>
      <c r="H153" s="14">
        <f t="shared" si="1"/>
        <v>1.4772116295183122</v>
      </c>
      <c r="I153" s="14">
        <f t="shared" si="10"/>
        <v>1.3</v>
      </c>
      <c r="J153" s="14">
        <f t="shared" si="6"/>
        <v>2.8797932657906435</v>
      </c>
      <c r="K153" s="14">
        <f t="shared" si="2"/>
        <v>-1.2557035741757889</v>
      </c>
      <c r="L153" s="14"/>
      <c r="M153" s="12"/>
      <c r="N153" s="12"/>
      <c r="O153" s="12"/>
      <c r="P153" s="10"/>
      <c r="Q153" s="10"/>
      <c r="R153" s="10"/>
      <c r="S153" s="10"/>
    </row>
    <row r="154" spans="1:23" x14ac:dyDescent="0.2">
      <c r="A154" s="14">
        <v>130</v>
      </c>
      <c r="B154" s="14">
        <f t="shared" si="3"/>
        <v>2.2689280275926285</v>
      </c>
      <c r="C154" s="14">
        <f t="shared" si="7"/>
        <v>1.5</v>
      </c>
      <c r="D154" s="14">
        <f t="shared" si="8"/>
        <v>0.87266462599716477</v>
      </c>
      <c r="E154" s="14">
        <f t="shared" si="4"/>
        <v>1.83772268236293E-16</v>
      </c>
      <c r="F154" s="14">
        <f t="shared" si="9"/>
        <v>1.5</v>
      </c>
      <c r="G154" s="14">
        <f t="shared" si="5"/>
        <v>5.9341194567807207</v>
      </c>
      <c r="H154" s="14">
        <f t="shared" si="1"/>
        <v>1.409538931178862</v>
      </c>
      <c r="I154" s="14">
        <f t="shared" si="10"/>
        <v>1.3</v>
      </c>
      <c r="J154" s="14">
        <f t="shared" si="6"/>
        <v>2.8797932657906435</v>
      </c>
      <c r="K154" s="14">
        <f t="shared" si="2"/>
        <v>-1.1782001231476453</v>
      </c>
      <c r="L154" s="14"/>
      <c r="M154" s="12"/>
      <c r="N154" s="12"/>
      <c r="O154" s="12"/>
      <c r="P154" s="10"/>
      <c r="Q154" s="10"/>
      <c r="R154" s="10"/>
      <c r="S154" s="10"/>
    </row>
    <row r="155" spans="1:23" x14ac:dyDescent="0.2">
      <c r="A155" s="14">
        <v>140</v>
      </c>
      <c r="B155" s="14">
        <f t="shared" si="3"/>
        <v>2.4434609527920612</v>
      </c>
      <c r="C155" s="14">
        <f t="shared" si="7"/>
        <v>1.5</v>
      </c>
      <c r="D155" s="14">
        <f t="shared" si="8"/>
        <v>0.87266462599716477</v>
      </c>
      <c r="E155" s="14">
        <f t="shared" si="4"/>
        <v>-0.26047226650039501</v>
      </c>
      <c r="F155" s="14">
        <f t="shared" si="9"/>
        <v>1.5</v>
      </c>
      <c r="G155" s="14">
        <f t="shared" si="5"/>
        <v>5.9341194567807207</v>
      </c>
      <c r="H155" s="14">
        <f t="shared" si="1"/>
        <v>1.2990381056766573</v>
      </c>
      <c r="I155" s="14">
        <f t="shared" si="10"/>
        <v>1.3</v>
      </c>
      <c r="J155" s="14">
        <f t="shared" si="6"/>
        <v>2.8797932657906435</v>
      </c>
      <c r="K155" s="14">
        <f t="shared" si="2"/>
        <v>-1.0648976575756901</v>
      </c>
      <c r="L155" s="14"/>
      <c r="M155" s="12"/>
      <c r="N155" s="12"/>
      <c r="O155" s="12"/>
      <c r="P155" s="10"/>
      <c r="Q155" s="10"/>
      <c r="R155" s="10"/>
      <c r="S155" s="10"/>
    </row>
    <row r="156" spans="1:23" x14ac:dyDescent="0.2">
      <c r="A156" s="14">
        <v>150</v>
      </c>
      <c r="B156" s="14">
        <f t="shared" si="3"/>
        <v>2.6179938779914944</v>
      </c>
      <c r="C156" s="14">
        <f t="shared" si="7"/>
        <v>1.5</v>
      </c>
      <c r="D156" s="14">
        <f t="shared" si="8"/>
        <v>0.87266462599716477</v>
      </c>
      <c r="E156" s="14">
        <f t="shared" si="4"/>
        <v>-0.51303021498850299</v>
      </c>
      <c r="F156" s="14">
        <f t="shared" si="9"/>
        <v>1.5</v>
      </c>
      <c r="G156" s="14">
        <f t="shared" si="5"/>
        <v>5.9341194567807207</v>
      </c>
      <c r="H156" s="14">
        <f t="shared" si="1"/>
        <v>1.1490666646784664</v>
      </c>
      <c r="I156" s="14">
        <f t="shared" si="10"/>
        <v>1.3</v>
      </c>
      <c r="J156" s="14">
        <f t="shared" si="6"/>
        <v>2.8797932657906435</v>
      </c>
      <c r="K156" s="14">
        <f t="shared" si="2"/>
        <v>-0.91923881554251197</v>
      </c>
      <c r="L156" s="14"/>
      <c r="M156" s="12"/>
      <c r="N156" s="12"/>
      <c r="O156" s="12"/>
      <c r="P156" s="10"/>
      <c r="Q156" s="10"/>
      <c r="R156" s="10"/>
      <c r="S156" s="10"/>
    </row>
    <row r="157" spans="1:23" x14ac:dyDescent="0.2">
      <c r="A157" s="14">
        <v>160</v>
      </c>
      <c r="B157" s="14">
        <f t="shared" si="3"/>
        <v>2.7925268031909272</v>
      </c>
      <c r="C157" s="14">
        <f t="shared" si="7"/>
        <v>1.5</v>
      </c>
      <c r="D157" s="14">
        <f t="shared" si="8"/>
        <v>0.87266462599716477</v>
      </c>
      <c r="E157" s="14">
        <f t="shared" si="4"/>
        <v>-0.74999999999999956</v>
      </c>
      <c r="F157" s="14">
        <f t="shared" si="9"/>
        <v>1.5</v>
      </c>
      <c r="G157" s="14">
        <f t="shared" si="5"/>
        <v>5.9341194567807207</v>
      </c>
      <c r="H157" s="14">
        <f t="shared" si="1"/>
        <v>0.96418141452980854</v>
      </c>
      <c r="I157" s="14">
        <f t="shared" si="10"/>
        <v>1.3</v>
      </c>
      <c r="J157" s="14">
        <f t="shared" si="6"/>
        <v>2.8797932657906435</v>
      </c>
      <c r="K157" s="14">
        <f t="shared" si="2"/>
        <v>-0.74564936725636044</v>
      </c>
      <c r="L157" s="14"/>
      <c r="M157" s="12"/>
      <c r="N157" s="12"/>
      <c r="O157" s="12"/>
      <c r="P157" s="10"/>
      <c r="Q157" s="10"/>
      <c r="R157" s="10"/>
      <c r="S157" s="10"/>
    </row>
    <row r="158" spans="1:23" x14ac:dyDescent="0.2">
      <c r="A158" s="14">
        <v>170</v>
      </c>
      <c r="B158" s="14">
        <f t="shared" si="3"/>
        <v>2.9670597283903604</v>
      </c>
      <c r="C158" s="14">
        <f t="shared" si="7"/>
        <v>1.5</v>
      </c>
      <c r="D158" s="14">
        <f t="shared" si="8"/>
        <v>0.87266462599716477</v>
      </c>
      <c r="E158" s="14">
        <f t="shared" si="4"/>
        <v>-0.96418141452980888</v>
      </c>
      <c r="F158" s="14">
        <f t="shared" si="9"/>
        <v>1.5</v>
      </c>
      <c r="G158" s="14">
        <f t="shared" si="5"/>
        <v>5.9341194567807207</v>
      </c>
      <c r="H158" s="14">
        <f t="shared" si="1"/>
        <v>0.74999999999999967</v>
      </c>
      <c r="I158" s="14">
        <f t="shared" si="10"/>
        <v>1.3</v>
      </c>
      <c r="J158" s="14">
        <f t="shared" si="6"/>
        <v>2.8797932657906435</v>
      </c>
      <c r="K158" s="14">
        <f t="shared" si="2"/>
        <v>-0.54940374026290906</v>
      </c>
      <c r="L158" s="14"/>
      <c r="M158" s="12"/>
      <c r="N158" s="12"/>
      <c r="O158" s="12"/>
      <c r="P158" s="10"/>
      <c r="Q158" s="10"/>
      <c r="R158" s="10"/>
      <c r="S158" s="10"/>
    </row>
    <row r="159" spans="1:23" x14ac:dyDescent="0.2">
      <c r="A159" s="14">
        <v>180</v>
      </c>
      <c r="B159" s="14">
        <f t="shared" si="3"/>
        <v>3.1415926535897931</v>
      </c>
      <c r="C159" s="14">
        <f t="shared" si="7"/>
        <v>1.5</v>
      </c>
      <c r="D159" s="14">
        <f t="shared" si="8"/>
        <v>0.87266462599716477</v>
      </c>
      <c r="E159" s="14">
        <f t="shared" si="4"/>
        <v>-1.1490666646784669</v>
      </c>
      <c r="F159" s="14">
        <f t="shared" si="9"/>
        <v>1.5</v>
      </c>
      <c r="G159" s="14">
        <f t="shared" si="5"/>
        <v>5.9341194567807207</v>
      </c>
      <c r="H159" s="14">
        <f t="shared" si="1"/>
        <v>0.5130302149885031</v>
      </c>
      <c r="I159" s="14">
        <f t="shared" si="10"/>
        <v>1.3</v>
      </c>
      <c r="J159" s="14">
        <f t="shared" si="6"/>
        <v>2.8797932657906435</v>
      </c>
      <c r="K159" s="14">
        <f t="shared" si="2"/>
        <v>-0.33646475863327691</v>
      </c>
      <c r="L159" s="14"/>
      <c r="M159" s="12"/>
      <c r="N159" s="12"/>
      <c r="O159" s="12"/>
      <c r="P159" s="10"/>
      <c r="Q159" s="10"/>
      <c r="R159" s="10"/>
      <c r="S159" s="10"/>
    </row>
    <row r="160" spans="1:23" x14ac:dyDescent="0.2">
      <c r="A160" s="14">
        <v>190</v>
      </c>
      <c r="B160" s="14">
        <f t="shared" si="3"/>
        <v>3.3161255787892263</v>
      </c>
      <c r="C160" s="14">
        <f t="shared" si="7"/>
        <v>1.5</v>
      </c>
      <c r="D160" s="14">
        <f t="shared" si="8"/>
        <v>0.87266462599716477</v>
      </c>
      <c r="E160" s="14">
        <f t="shared" si="4"/>
        <v>-1.2990381056766582</v>
      </c>
      <c r="F160" s="14">
        <f t="shared" si="9"/>
        <v>1.5</v>
      </c>
      <c r="G160" s="14">
        <f t="shared" si="5"/>
        <v>5.9341194567807207</v>
      </c>
      <c r="H160" s="14">
        <f t="shared" si="1"/>
        <v>0.26047226650039573</v>
      </c>
      <c r="I160" s="14">
        <f t="shared" si="10"/>
        <v>1.3</v>
      </c>
      <c r="J160" s="14">
        <f t="shared" si="6"/>
        <v>2.8797932657906435</v>
      </c>
      <c r="K160" s="14">
        <f t="shared" si="2"/>
        <v>-0.11330246557195582</v>
      </c>
      <c r="L160" s="14"/>
      <c r="M160" s="12"/>
      <c r="N160" s="12"/>
      <c r="O160" s="12"/>
      <c r="P160" s="10"/>
      <c r="Q160" s="10"/>
      <c r="R160" s="10"/>
      <c r="S160" s="10"/>
    </row>
    <row r="161" spans="1:19" x14ac:dyDescent="0.2">
      <c r="A161" s="14">
        <v>200</v>
      </c>
      <c r="B161" s="14">
        <f t="shared" si="3"/>
        <v>3.4906585039886591</v>
      </c>
      <c r="C161" s="14">
        <f t="shared" si="7"/>
        <v>1.5</v>
      </c>
      <c r="D161" s="14">
        <f t="shared" si="8"/>
        <v>0.87266462599716477</v>
      </c>
      <c r="E161" s="14">
        <f t="shared" si="4"/>
        <v>-1.4095389311788626</v>
      </c>
      <c r="F161" s="14">
        <f t="shared" si="9"/>
        <v>1.5</v>
      </c>
      <c r="G161" s="14">
        <f t="shared" si="5"/>
        <v>5.9341194567807207</v>
      </c>
      <c r="H161" s="14">
        <f t="shared" si="1"/>
        <v>5.51316804708879E-16</v>
      </c>
      <c r="I161" s="14">
        <f t="shared" si="10"/>
        <v>1.3</v>
      </c>
      <c r="J161" s="14">
        <f t="shared" si="6"/>
        <v>2.8797932657906435</v>
      </c>
      <c r="K161" s="14">
        <f t="shared" si="2"/>
        <v>0.11330246557195518</v>
      </c>
      <c r="L161" s="14"/>
      <c r="M161" s="12"/>
      <c r="N161" s="12"/>
      <c r="O161" s="12"/>
      <c r="P161" s="10"/>
      <c r="Q161" s="10"/>
      <c r="R161" s="10"/>
      <c r="S161" s="10"/>
    </row>
    <row r="162" spans="1:19" x14ac:dyDescent="0.2">
      <c r="A162" s="14">
        <v>210</v>
      </c>
      <c r="B162" s="14">
        <f t="shared" si="3"/>
        <v>3.6651914291880923</v>
      </c>
      <c r="C162" s="14">
        <f t="shared" si="7"/>
        <v>1.5</v>
      </c>
      <c r="D162" s="14">
        <f t="shared" si="8"/>
        <v>0.87266462599716477</v>
      </c>
      <c r="E162" s="14">
        <f t="shared" si="4"/>
        <v>-1.477211629518312</v>
      </c>
      <c r="F162" s="14">
        <f t="shared" si="9"/>
        <v>1.5</v>
      </c>
      <c r="G162" s="14">
        <f t="shared" si="5"/>
        <v>5.9341194567807207</v>
      </c>
      <c r="H162" s="14">
        <f t="shared" si="1"/>
        <v>-0.26047226650039468</v>
      </c>
      <c r="I162" s="14">
        <f t="shared" si="10"/>
        <v>1.3</v>
      </c>
      <c r="J162" s="14">
        <f t="shared" si="6"/>
        <v>2.8797932657906435</v>
      </c>
      <c r="K162" s="14">
        <f t="shared" si="2"/>
        <v>0.33646475863327635</v>
      </c>
      <c r="L162" s="14"/>
      <c r="M162" s="12"/>
      <c r="N162" s="12"/>
      <c r="O162" s="12"/>
      <c r="P162" s="10"/>
      <c r="Q162" s="10"/>
      <c r="R162" s="10"/>
      <c r="S162" s="10"/>
    </row>
    <row r="163" spans="1:19" x14ac:dyDescent="0.2">
      <c r="A163" s="14">
        <v>220</v>
      </c>
      <c r="B163" s="14">
        <f t="shared" si="3"/>
        <v>3.839724354387525</v>
      </c>
      <c r="C163" s="14">
        <f t="shared" si="7"/>
        <v>1.5</v>
      </c>
      <c r="D163" s="14">
        <f t="shared" si="8"/>
        <v>0.87266462599716477</v>
      </c>
      <c r="E163" s="14">
        <f t="shared" si="4"/>
        <v>-1.5</v>
      </c>
      <c r="F163" s="14">
        <f t="shared" si="9"/>
        <v>1.5</v>
      </c>
      <c r="G163" s="14">
        <f t="shared" si="5"/>
        <v>5.9341194567807207</v>
      </c>
      <c r="H163" s="14">
        <f t="shared" si="1"/>
        <v>-0.51303021498850199</v>
      </c>
      <c r="I163" s="14">
        <f t="shared" si="10"/>
        <v>1.3</v>
      </c>
      <c r="J163" s="14">
        <f t="shared" si="6"/>
        <v>2.8797932657906435</v>
      </c>
      <c r="K163" s="14">
        <f t="shared" si="2"/>
        <v>0.54940374026290839</v>
      </c>
      <c r="L163" s="14"/>
      <c r="M163" s="12"/>
      <c r="N163" s="12"/>
      <c r="O163" s="12"/>
      <c r="P163" s="10"/>
      <c r="Q163" s="10"/>
      <c r="R163" s="10"/>
      <c r="S163" s="10"/>
    </row>
    <row r="164" spans="1:19" x14ac:dyDescent="0.2">
      <c r="A164" s="14">
        <v>230</v>
      </c>
      <c r="B164" s="14">
        <f t="shared" si="3"/>
        <v>4.0142572795869578</v>
      </c>
      <c r="C164" s="14">
        <f t="shared" si="7"/>
        <v>1.5</v>
      </c>
      <c r="D164" s="14">
        <f t="shared" si="8"/>
        <v>0.87266462599716477</v>
      </c>
      <c r="E164" s="14">
        <f t="shared" si="4"/>
        <v>-1.4772116295183122</v>
      </c>
      <c r="F164" s="14">
        <f t="shared" si="9"/>
        <v>1.5</v>
      </c>
      <c r="G164" s="14">
        <f t="shared" si="5"/>
        <v>5.9341194567807207</v>
      </c>
      <c r="H164" s="14">
        <f t="shared" si="1"/>
        <v>-0.74999999999999878</v>
      </c>
      <c r="I164" s="14">
        <f t="shared" si="10"/>
        <v>1.3</v>
      </c>
      <c r="J164" s="14">
        <f t="shared" si="6"/>
        <v>2.8797932657906435</v>
      </c>
      <c r="K164" s="14">
        <f t="shared" si="2"/>
        <v>0.74564936725635889</v>
      </c>
      <c r="L164" s="14"/>
      <c r="M164" s="12"/>
      <c r="N164" s="12"/>
      <c r="O164" s="12"/>
      <c r="P164" s="10"/>
      <c r="Q164" s="10"/>
      <c r="R164" s="10"/>
      <c r="S164" s="10"/>
    </row>
    <row r="165" spans="1:19" x14ac:dyDescent="0.2">
      <c r="A165" s="14">
        <v>240</v>
      </c>
      <c r="B165" s="14">
        <f t="shared" si="3"/>
        <v>4.1887902047863905</v>
      </c>
      <c r="C165" s="14">
        <f t="shared" si="7"/>
        <v>1.5</v>
      </c>
      <c r="D165" s="14">
        <f t="shared" si="8"/>
        <v>0.87266462599716477</v>
      </c>
      <c r="E165" s="14">
        <f t="shared" si="4"/>
        <v>-1.4095389311788629</v>
      </c>
      <c r="F165" s="14">
        <f t="shared" si="9"/>
        <v>1.5</v>
      </c>
      <c r="G165" s="14">
        <f t="shared" si="5"/>
        <v>5.9341194567807207</v>
      </c>
      <c r="H165" s="14">
        <f t="shared" si="1"/>
        <v>-0.96418141452980755</v>
      </c>
      <c r="I165" s="14">
        <f t="shared" si="10"/>
        <v>1.3</v>
      </c>
      <c r="J165" s="14">
        <f t="shared" si="6"/>
        <v>2.8797932657906435</v>
      </c>
      <c r="K165" s="14">
        <f t="shared" si="2"/>
        <v>0.91923881554251075</v>
      </c>
      <c r="L165" s="14"/>
      <c r="M165" s="12"/>
      <c r="N165" s="12"/>
      <c r="O165" s="12"/>
      <c r="P165" s="10"/>
      <c r="Q165" s="10"/>
      <c r="R165" s="10"/>
      <c r="S165" s="10"/>
    </row>
    <row r="166" spans="1:19" x14ac:dyDescent="0.2">
      <c r="A166" s="14">
        <v>250</v>
      </c>
      <c r="B166" s="14">
        <f t="shared" si="3"/>
        <v>4.3633231299858233</v>
      </c>
      <c r="C166" s="14">
        <f t="shared" si="7"/>
        <v>1.5</v>
      </c>
      <c r="D166" s="14">
        <f t="shared" si="8"/>
        <v>0.87266462599716477</v>
      </c>
      <c r="E166" s="14">
        <f t="shared" si="4"/>
        <v>-1.2990381056766584</v>
      </c>
      <c r="F166" s="14">
        <f t="shared" si="9"/>
        <v>1.5</v>
      </c>
      <c r="G166" s="14">
        <f t="shared" si="5"/>
        <v>5.9341194567807207</v>
      </c>
      <c r="H166" s="14">
        <f t="shared" si="1"/>
        <v>-1.1490666646784657</v>
      </c>
      <c r="I166" s="14">
        <f t="shared" si="10"/>
        <v>1.3</v>
      </c>
      <c r="J166" s="14">
        <f t="shared" si="6"/>
        <v>2.8797932657906435</v>
      </c>
      <c r="K166" s="14">
        <f t="shared" si="2"/>
        <v>1.0648976575756883</v>
      </c>
      <c r="L166" s="14"/>
      <c r="M166" s="12"/>
      <c r="N166" s="12"/>
      <c r="O166" s="12"/>
      <c r="P166" s="10"/>
      <c r="Q166" s="10"/>
      <c r="R166" s="10"/>
      <c r="S166" s="10"/>
    </row>
    <row r="167" spans="1:19" x14ac:dyDescent="0.2">
      <c r="A167" s="14">
        <v>260</v>
      </c>
      <c r="B167" s="14">
        <f t="shared" si="3"/>
        <v>4.5378560551852569</v>
      </c>
      <c r="C167" s="14">
        <f t="shared" si="7"/>
        <v>1.5</v>
      </c>
      <c r="D167" s="14">
        <f t="shared" si="8"/>
        <v>0.87266462599716477</v>
      </c>
      <c r="E167" s="14">
        <f t="shared" si="4"/>
        <v>-1.1490666646784673</v>
      </c>
      <c r="F167" s="14">
        <f t="shared" si="9"/>
        <v>1.5</v>
      </c>
      <c r="G167" s="14">
        <f t="shared" si="5"/>
        <v>5.9341194567807207</v>
      </c>
      <c r="H167" s="14">
        <f t="shared" si="1"/>
        <v>-1.299038105676658</v>
      </c>
      <c r="I167" s="14">
        <f t="shared" si="10"/>
        <v>1.3</v>
      </c>
      <c r="J167" s="14">
        <f t="shared" si="6"/>
        <v>2.8797932657906435</v>
      </c>
      <c r="K167" s="14">
        <f t="shared" si="2"/>
        <v>1.1782001231476451</v>
      </c>
      <c r="L167" s="14"/>
      <c r="M167" s="12"/>
      <c r="N167" s="12"/>
      <c r="O167" s="12"/>
      <c r="P167" s="10"/>
      <c r="Q167" s="10"/>
      <c r="R167" s="10"/>
      <c r="S167" s="10"/>
    </row>
    <row r="168" spans="1:19" x14ac:dyDescent="0.2">
      <c r="A168" s="14">
        <v>270</v>
      </c>
      <c r="B168" s="14">
        <f t="shared" si="3"/>
        <v>4.7123889803846897</v>
      </c>
      <c r="C168" s="14">
        <f t="shared" si="7"/>
        <v>1.5</v>
      </c>
      <c r="D168" s="14">
        <f t="shared" si="8"/>
        <v>0.87266462599716477</v>
      </c>
      <c r="E168" s="14">
        <f t="shared" si="4"/>
        <v>-0.96418141452980932</v>
      </c>
      <c r="F168" s="14">
        <f t="shared" si="9"/>
        <v>1.5</v>
      </c>
      <c r="G168" s="14">
        <f t="shared" si="5"/>
        <v>5.9341194567807207</v>
      </c>
      <c r="H168" s="14">
        <f t="shared" si="1"/>
        <v>-1.4095389311788626</v>
      </c>
      <c r="I168" s="14">
        <f t="shared" si="10"/>
        <v>1.3</v>
      </c>
      <c r="J168" s="14">
        <f t="shared" si="6"/>
        <v>2.8797932657906435</v>
      </c>
      <c r="K168" s="14">
        <f t="shared" si="2"/>
        <v>1.2557035741757889</v>
      </c>
      <c r="L168" s="14"/>
      <c r="M168" s="12"/>
      <c r="N168" s="12"/>
      <c r="O168" s="12"/>
      <c r="P168" s="10"/>
      <c r="Q168" s="10"/>
      <c r="R168" s="10"/>
      <c r="S168" s="10"/>
    </row>
    <row r="169" spans="1:19" x14ac:dyDescent="0.2">
      <c r="A169" s="14">
        <v>280</v>
      </c>
      <c r="B169" s="14">
        <f t="shared" si="3"/>
        <v>4.8869219055841224</v>
      </c>
      <c r="C169" s="14">
        <f t="shared" si="7"/>
        <v>1.5</v>
      </c>
      <c r="D169" s="14">
        <f t="shared" si="8"/>
        <v>0.87266462599716477</v>
      </c>
      <c r="E169" s="14">
        <f t="shared" si="4"/>
        <v>-0.75000000000000067</v>
      </c>
      <c r="F169" s="14">
        <f t="shared" si="9"/>
        <v>1.5</v>
      </c>
      <c r="G169" s="14">
        <f t="shared" si="5"/>
        <v>5.9341194567807207</v>
      </c>
      <c r="H169" s="14">
        <f t="shared" si="1"/>
        <v>-1.477211629518312</v>
      </c>
      <c r="I169" s="14">
        <f t="shared" si="10"/>
        <v>1.3</v>
      </c>
      <c r="J169" s="14">
        <f t="shared" si="6"/>
        <v>2.8797932657906435</v>
      </c>
      <c r="K169" s="14">
        <f t="shared" si="2"/>
        <v>1.2950531075192693</v>
      </c>
      <c r="L169" s="14"/>
      <c r="M169" s="12"/>
      <c r="N169" s="12"/>
      <c r="O169" s="12"/>
      <c r="P169" s="10"/>
      <c r="Q169" s="10"/>
      <c r="R169" s="10"/>
      <c r="S169" s="10"/>
    </row>
    <row r="170" spans="1:19" x14ac:dyDescent="0.2">
      <c r="A170" s="14">
        <v>290</v>
      </c>
      <c r="B170" s="14">
        <f t="shared" si="3"/>
        <v>5.0614548307835552</v>
      </c>
      <c r="C170" s="14">
        <f t="shared" si="7"/>
        <v>1.5</v>
      </c>
      <c r="D170" s="14">
        <f t="shared" si="8"/>
        <v>0.87266462599716477</v>
      </c>
      <c r="E170" s="14">
        <f t="shared" si="4"/>
        <v>-0.51303021498850421</v>
      </c>
      <c r="F170" s="14">
        <f t="shared" si="9"/>
        <v>1.5</v>
      </c>
      <c r="G170" s="14">
        <f t="shared" si="5"/>
        <v>5.9341194567807207</v>
      </c>
      <c r="H170" s="14">
        <f t="shared" si="1"/>
        <v>-1.5</v>
      </c>
      <c r="I170" s="14">
        <f t="shared" si="10"/>
        <v>1.3</v>
      </c>
      <c r="J170" s="14">
        <f t="shared" si="6"/>
        <v>2.8797932657906435</v>
      </c>
      <c r="K170" s="14">
        <f t="shared" si="2"/>
        <v>1.2950531075192693</v>
      </c>
      <c r="L170" s="14"/>
      <c r="M170" s="12"/>
      <c r="N170" s="12"/>
      <c r="O170" s="12"/>
      <c r="P170" s="10"/>
      <c r="Q170" s="10"/>
      <c r="R170" s="10"/>
      <c r="S170" s="10"/>
    </row>
    <row r="171" spans="1:19" x14ac:dyDescent="0.2">
      <c r="A171" s="14">
        <v>300</v>
      </c>
      <c r="B171" s="14">
        <f t="shared" si="3"/>
        <v>5.2359877559829888</v>
      </c>
      <c r="C171" s="14">
        <f t="shared" si="7"/>
        <v>1.5</v>
      </c>
      <c r="D171" s="14">
        <f t="shared" si="8"/>
        <v>0.87266462599716477</v>
      </c>
      <c r="E171" s="14">
        <f t="shared" si="4"/>
        <v>-0.26047226650039557</v>
      </c>
      <c r="F171" s="14">
        <f t="shared" si="9"/>
        <v>1.5</v>
      </c>
      <c r="G171" s="14">
        <f t="shared" si="5"/>
        <v>5.9341194567807207</v>
      </c>
      <c r="H171" s="14">
        <f t="shared" si="1"/>
        <v>-1.4772116295183118</v>
      </c>
      <c r="I171" s="14">
        <f t="shared" si="10"/>
        <v>1.3</v>
      </c>
      <c r="J171" s="14">
        <f t="shared" si="6"/>
        <v>2.8797932657906435</v>
      </c>
      <c r="K171" s="14">
        <f t="shared" si="2"/>
        <v>1.2557035741757889</v>
      </c>
      <c r="L171" s="14"/>
      <c r="M171" s="12"/>
      <c r="N171" s="12"/>
      <c r="O171" s="12"/>
      <c r="P171" s="10"/>
      <c r="Q171" s="10"/>
      <c r="R171" s="10"/>
      <c r="S171" s="10"/>
    </row>
    <row r="172" spans="1:19" x14ac:dyDescent="0.2">
      <c r="A172" s="14">
        <v>310</v>
      </c>
      <c r="B172" s="14">
        <f t="shared" si="3"/>
        <v>5.4105206811824216</v>
      </c>
      <c r="C172" s="14">
        <f t="shared" si="7"/>
        <v>1.5</v>
      </c>
      <c r="D172" s="14">
        <f t="shared" si="8"/>
        <v>0.87266462599716477</v>
      </c>
      <c r="E172" s="14">
        <f t="shared" si="4"/>
        <v>-3.67544536472586E-16</v>
      </c>
      <c r="F172" s="14">
        <f t="shared" si="9"/>
        <v>1.5</v>
      </c>
      <c r="G172" s="14">
        <f t="shared" si="5"/>
        <v>5.9341194567807207</v>
      </c>
      <c r="H172" s="14">
        <f t="shared" si="1"/>
        <v>-1.4095389311788622</v>
      </c>
      <c r="I172" s="14">
        <f t="shared" si="10"/>
        <v>1.3</v>
      </c>
      <c r="J172" s="14">
        <f t="shared" si="6"/>
        <v>2.8797932657906435</v>
      </c>
      <c r="K172" s="14">
        <f t="shared" si="2"/>
        <v>1.1782001231476453</v>
      </c>
      <c r="L172" s="14"/>
      <c r="M172" s="12"/>
      <c r="N172" s="12"/>
      <c r="O172" s="12"/>
      <c r="P172" s="10"/>
      <c r="Q172" s="10"/>
      <c r="R172" s="10"/>
      <c r="S172" s="10"/>
    </row>
    <row r="173" spans="1:19" x14ac:dyDescent="0.2">
      <c r="A173" s="14">
        <v>320</v>
      </c>
      <c r="B173" s="14">
        <f t="shared" si="3"/>
        <v>5.5850536063818543</v>
      </c>
      <c r="C173" s="14">
        <f t="shared" si="7"/>
        <v>1.5</v>
      </c>
      <c r="D173" s="14">
        <f t="shared" si="8"/>
        <v>0.87266462599716477</v>
      </c>
      <c r="E173" s="14">
        <f t="shared" si="4"/>
        <v>0.2604722665003949</v>
      </c>
      <c r="F173" s="14">
        <f t="shared" si="9"/>
        <v>1.5</v>
      </c>
      <c r="G173" s="14">
        <f t="shared" si="5"/>
        <v>5.9341194567807207</v>
      </c>
      <c r="H173" s="14">
        <f t="shared" ref="H173:H189" si="11">F173*SIN(B173+G173)</f>
        <v>-1.2990381056766573</v>
      </c>
      <c r="I173" s="14">
        <f t="shared" si="10"/>
        <v>1.3</v>
      </c>
      <c r="J173" s="14">
        <f t="shared" si="6"/>
        <v>2.8797932657906435</v>
      </c>
      <c r="K173" s="14">
        <f t="shared" ref="K173:K189" si="12">I173*SIN(B173+J173)</f>
        <v>1.0648976575756901</v>
      </c>
      <c r="L173" s="14"/>
    </row>
    <row r="174" spans="1:19" x14ac:dyDescent="0.2">
      <c r="A174" s="14">
        <v>330</v>
      </c>
      <c r="B174" s="14">
        <f t="shared" si="3"/>
        <v>5.7595865315812871</v>
      </c>
      <c r="C174" s="14">
        <f t="shared" si="7"/>
        <v>1.5</v>
      </c>
      <c r="D174" s="14">
        <f t="shared" si="8"/>
        <v>0.87266462599716477</v>
      </c>
      <c r="E174" s="14">
        <f t="shared" si="4"/>
        <v>0.51303021498850221</v>
      </c>
      <c r="F174" s="14">
        <f t="shared" si="9"/>
        <v>1.5</v>
      </c>
      <c r="G174" s="14">
        <f t="shared" si="5"/>
        <v>5.9341194567807207</v>
      </c>
      <c r="H174" s="14">
        <f t="shared" si="11"/>
        <v>-1.1490666646784664</v>
      </c>
      <c r="I174" s="14">
        <f t="shared" si="10"/>
        <v>1.3</v>
      </c>
      <c r="J174" s="14">
        <f t="shared" si="6"/>
        <v>2.8797932657906435</v>
      </c>
      <c r="K174" s="14">
        <f t="shared" si="12"/>
        <v>0.91923881554251285</v>
      </c>
      <c r="L174" s="14"/>
    </row>
    <row r="175" spans="1:19" x14ac:dyDescent="0.2">
      <c r="A175" s="14">
        <v>340</v>
      </c>
      <c r="B175" s="14">
        <f t="shared" si="3"/>
        <v>5.9341194567807207</v>
      </c>
      <c r="C175" s="14">
        <f t="shared" si="7"/>
        <v>1.5</v>
      </c>
      <c r="D175" s="14">
        <f t="shared" si="8"/>
        <v>0.87266462599716477</v>
      </c>
      <c r="E175" s="14">
        <f t="shared" si="4"/>
        <v>0.75</v>
      </c>
      <c r="F175" s="14">
        <f t="shared" si="9"/>
        <v>1.5</v>
      </c>
      <c r="G175" s="14">
        <f t="shared" si="5"/>
        <v>5.9341194567807207</v>
      </c>
      <c r="H175" s="14">
        <f t="shared" si="11"/>
        <v>-0.96418141452980854</v>
      </c>
      <c r="I175" s="14">
        <f t="shared" si="10"/>
        <v>1.3</v>
      </c>
      <c r="J175" s="14">
        <f t="shared" si="6"/>
        <v>2.8797932657906435</v>
      </c>
      <c r="K175" s="14">
        <f t="shared" si="12"/>
        <v>0.74564936725635955</v>
      </c>
      <c r="L175" s="14"/>
    </row>
    <row r="176" spans="1:19" x14ac:dyDescent="0.2">
      <c r="A176" s="14">
        <v>350</v>
      </c>
      <c r="B176" s="14">
        <f t="shared" si="3"/>
        <v>6.1086523819801526</v>
      </c>
      <c r="C176" s="14">
        <f t="shared" si="7"/>
        <v>1.5</v>
      </c>
      <c r="D176" s="14">
        <f t="shared" si="8"/>
        <v>0.87266462599716477</v>
      </c>
      <c r="E176" s="14">
        <f t="shared" si="4"/>
        <v>0.96418141452980777</v>
      </c>
      <c r="F176" s="14">
        <f t="shared" si="9"/>
        <v>1.5</v>
      </c>
      <c r="G176" s="14">
        <f t="shared" si="5"/>
        <v>5.9341194567807207</v>
      </c>
      <c r="H176" s="14">
        <f t="shared" si="11"/>
        <v>-0.74999999999999978</v>
      </c>
      <c r="I176" s="14">
        <f t="shared" si="10"/>
        <v>1.3</v>
      </c>
      <c r="J176" s="14">
        <f t="shared" si="6"/>
        <v>2.8797932657906435</v>
      </c>
      <c r="K176" s="14">
        <f t="shared" si="12"/>
        <v>0.54940374026291128</v>
      </c>
      <c r="L176" s="14"/>
    </row>
    <row r="177" spans="1:12" x14ac:dyDescent="0.2">
      <c r="A177" s="14">
        <v>360</v>
      </c>
      <c r="B177" s="14">
        <f t="shared" si="3"/>
        <v>6.2831853071795862</v>
      </c>
      <c r="C177" s="14">
        <f t="shared" si="7"/>
        <v>1.5</v>
      </c>
      <c r="D177" s="14">
        <f t="shared" si="8"/>
        <v>0.87266462599716477</v>
      </c>
      <c r="E177" s="14">
        <f t="shared" si="4"/>
        <v>1.1490666646784666</v>
      </c>
      <c r="F177" s="14">
        <f t="shared" si="9"/>
        <v>1.5</v>
      </c>
      <c r="G177" s="14">
        <f t="shared" si="5"/>
        <v>5.9341194567807207</v>
      </c>
      <c r="H177" s="14">
        <f t="shared" si="11"/>
        <v>-0.51303021498850321</v>
      </c>
      <c r="I177" s="14">
        <f t="shared" si="10"/>
        <v>1.3</v>
      </c>
      <c r="J177" s="14">
        <f t="shared" si="6"/>
        <v>2.8797932657906435</v>
      </c>
      <c r="K177" s="14">
        <f t="shared" si="12"/>
        <v>0.33646475863327707</v>
      </c>
      <c r="L177" s="14"/>
    </row>
    <row r="178" spans="1:12" x14ac:dyDescent="0.2">
      <c r="A178" s="14">
        <v>370</v>
      </c>
      <c r="B178" s="14">
        <f t="shared" si="3"/>
        <v>6.457718232379019</v>
      </c>
      <c r="C178" s="14">
        <f t="shared" si="7"/>
        <v>1.5</v>
      </c>
      <c r="D178" s="14">
        <f t="shared" si="8"/>
        <v>0.87266462599716477</v>
      </c>
      <c r="E178" s="14">
        <f t="shared" si="4"/>
        <v>1.2990381056766576</v>
      </c>
      <c r="F178" s="14">
        <f t="shared" si="9"/>
        <v>1.5</v>
      </c>
      <c r="G178" s="14">
        <f t="shared" si="5"/>
        <v>5.9341194567807207</v>
      </c>
      <c r="H178" s="14">
        <f t="shared" si="11"/>
        <v>-0.26047226650039595</v>
      </c>
      <c r="I178" s="14">
        <f t="shared" si="10"/>
        <v>1.3</v>
      </c>
      <c r="J178" s="14">
        <f t="shared" si="6"/>
        <v>2.8797932657906435</v>
      </c>
      <c r="K178" s="14">
        <f t="shared" si="12"/>
        <v>0.11330246557195597</v>
      </c>
      <c r="L178" s="14"/>
    </row>
    <row r="179" spans="1:12" x14ac:dyDescent="0.2">
      <c r="A179" s="14">
        <v>380</v>
      </c>
      <c r="B179" s="14">
        <f t="shared" si="3"/>
        <v>6.6322511575784526</v>
      </c>
      <c r="C179" s="14">
        <f t="shared" si="7"/>
        <v>1.5</v>
      </c>
      <c r="D179" s="14">
        <f t="shared" si="8"/>
        <v>0.87266462599716477</v>
      </c>
      <c r="E179" s="14">
        <f t="shared" si="4"/>
        <v>1.4095389311788626</v>
      </c>
      <c r="F179" s="14">
        <f t="shared" si="9"/>
        <v>1.5</v>
      </c>
      <c r="G179" s="14">
        <f t="shared" si="5"/>
        <v>5.9341194567807207</v>
      </c>
      <c r="H179" s="14">
        <f t="shared" si="11"/>
        <v>-7.3508907294517201E-16</v>
      </c>
      <c r="I179" s="14">
        <f t="shared" si="10"/>
        <v>1.3</v>
      </c>
      <c r="J179" s="14">
        <f t="shared" si="6"/>
        <v>2.8797932657906435</v>
      </c>
      <c r="K179" s="14">
        <f t="shared" si="12"/>
        <v>-0.11330246557195503</v>
      </c>
      <c r="L179" s="14"/>
    </row>
    <row r="180" spans="1:12" x14ac:dyDescent="0.2">
      <c r="A180" s="14">
        <v>390</v>
      </c>
      <c r="B180" s="14">
        <f t="shared" si="3"/>
        <v>6.8067840827778845</v>
      </c>
      <c r="C180" s="14">
        <f t="shared" si="7"/>
        <v>1.5</v>
      </c>
      <c r="D180" s="14">
        <f t="shared" si="8"/>
        <v>0.87266462599716477</v>
      </c>
      <c r="E180" s="14">
        <f t="shared" si="4"/>
        <v>1.4772116295183118</v>
      </c>
      <c r="F180" s="14">
        <f t="shared" si="9"/>
        <v>1.5</v>
      </c>
      <c r="G180" s="14">
        <f t="shared" si="5"/>
        <v>5.9341194567807207</v>
      </c>
      <c r="H180" s="14">
        <f t="shared" si="11"/>
        <v>0.26047226650039451</v>
      </c>
      <c r="I180" s="14">
        <f t="shared" si="10"/>
        <v>1.3</v>
      </c>
      <c r="J180" s="14">
        <f t="shared" si="6"/>
        <v>2.8797932657906435</v>
      </c>
      <c r="K180" s="14">
        <f t="shared" si="12"/>
        <v>-0.33646475863327618</v>
      </c>
      <c r="L180" s="14"/>
    </row>
    <row r="181" spans="1:12" x14ac:dyDescent="0.2">
      <c r="A181" s="14">
        <v>400</v>
      </c>
      <c r="B181" s="14">
        <f t="shared" si="3"/>
        <v>6.9813170079773181</v>
      </c>
      <c r="C181" s="14">
        <f t="shared" si="7"/>
        <v>1.5</v>
      </c>
      <c r="D181" s="14">
        <f t="shared" si="8"/>
        <v>0.87266462599716477</v>
      </c>
      <c r="E181" s="14">
        <f t="shared" si="4"/>
        <v>1.5</v>
      </c>
      <c r="F181" s="14">
        <f t="shared" si="9"/>
        <v>1.5</v>
      </c>
      <c r="G181" s="14">
        <f t="shared" si="5"/>
        <v>5.9341194567807207</v>
      </c>
      <c r="H181" s="14">
        <f t="shared" si="11"/>
        <v>0.51303021498850176</v>
      </c>
      <c r="I181" s="14">
        <f t="shared" si="10"/>
        <v>1.3</v>
      </c>
      <c r="J181" s="14">
        <f t="shared" si="6"/>
        <v>2.8797932657906435</v>
      </c>
      <c r="K181" s="14">
        <f t="shared" si="12"/>
        <v>-0.54940374026290828</v>
      </c>
      <c r="L181" s="14"/>
    </row>
    <row r="182" spans="1:12" x14ac:dyDescent="0.2">
      <c r="A182" s="14">
        <v>410</v>
      </c>
      <c r="B182" s="14">
        <f t="shared" si="3"/>
        <v>7.1558499331767509</v>
      </c>
      <c r="C182" s="14">
        <f t="shared" si="7"/>
        <v>1.5</v>
      </c>
      <c r="D182" s="14">
        <f t="shared" si="8"/>
        <v>0.87266462599716477</v>
      </c>
      <c r="E182" s="14">
        <f t="shared" si="4"/>
        <v>1.4772116295183122</v>
      </c>
      <c r="F182" s="14">
        <f t="shared" si="9"/>
        <v>1.5</v>
      </c>
      <c r="G182" s="14">
        <f t="shared" si="5"/>
        <v>5.9341194567807207</v>
      </c>
      <c r="H182" s="14">
        <f t="shared" si="11"/>
        <v>0.74999999999999856</v>
      </c>
      <c r="I182" s="14">
        <f t="shared" si="10"/>
        <v>1.3</v>
      </c>
      <c r="J182" s="14">
        <f t="shared" si="6"/>
        <v>2.8797932657906435</v>
      </c>
      <c r="K182" s="14">
        <f t="shared" si="12"/>
        <v>-0.74564936725635877</v>
      </c>
      <c r="L182" s="14"/>
    </row>
    <row r="183" spans="1:12" x14ac:dyDescent="0.2">
      <c r="A183" s="14">
        <v>420</v>
      </c>
      <c r="B183" s="14">
        <f t="shared" si="3"/>
        <v>7.3303828583761845</v>
      </c>
      <c r="C183" s="14">
        <f t="shared" si="7"/>
        <v>1.5</v>
      </c>
      <c r="D183" s="14">
        <f t="shared" si="8"/>
        <v>0.87266462599716477</v>
      </c>
      <c r="E183" s="14">
        <f t="shared" si="4"/>
        <v>1.409538931178862</v>
      </c>
      <c r="F183" s="14">
        <f t="shared" si="9"/>
        <v>1.5</v>
      </c>
      <c r="G183" s="14">
        <f t="shared" si="5"/>
        <v>5.9341194567807207</v>
      </c>
      <c r="H183" s="14">
        <f t="shared" si="11"/>
        <v>0.96418141452980954</v>
      </c>
      <c r="I183" s="14">
        <f t="shared" si="10"/>
        <v>1.3</v>
      </c>
      <c r="J183" s="14">
        <f t="shared" si="6"/>
        <v>2.8797932657906435</v>
      </c>
      <c r="K183" s="14">
        <f t="shared" si="12"/>
        <v>-0.9192388155425123</v>
      </c>
      <c r="L183" s="14"/>
    </row>
    <row r="184" spans="1:12" x14ac:dyDescent="0.2">
      <c r="A184" s="14">
        <v>430</v>
      </c>
      <c r="B184" s="14">
        <f t="shared" si="3"/>
        <v>7.5049157835756164</v>
      </c>
      <c r="C184" s="14">
        <f t="shared" si="7"/>
        <v>1.5</v>
      </c>
      <c r="D184" s="14">
        <f t="shared" si="8"/>
        <v>0.87266462599716477</v>
      </c>
      <c r="E184" s="14">
        <f t="shared" si="4"/>
        <v>1.2990381056766587</v>
      </c>
      <c r="F184" s="14">
        <f t="shared" si="9"/>
        <v>1.5</v>
      </c>
      <c r="G184" s="14">
        <f t="shared" si="5"/>
        <v>5.9341194567807207</v>
      </c>
      <c r="H184" s="14">
        <f t="shared" si="11"/>
        <v>1.1490666646784655</v>
      </c>
      <c r="I184" s="14">
        <f t="shared" si="10"/>
        <v>1.3</v>
      </c>
      <c r="J184" s="14">
        <f t="shared" si="6"/>
        <v>2.8797932657906435</v>
      </c>
      <c r="K184" s="14">
        <f t="shared" si="12"/>
        <v>-1.0648976575756883</v>
      </c>
      <c r="L184" s="14"/>
    </row>
    <row r="185" spans="1:12" x14ac:dyDescent="0.2">
      <c r="A185" s="14">
        <v>440</v>
      </c>
      <c r="B185" s="14">
        <f t="shared" si="3"/>
        <v>7.67944870877505</v>
      </c>
      <c r="C185" s="14">
        <f t="shared" si="7"/>
        <v>1.5</v>
      </c>
      <c r="D185" s="14">
        <f t="shared" si="8"/>
        <v>0.87266462599716477</v>
      </c>
      <c r="E185" s="14">
        <f t="shared" si="4"/>
        <v>1.1490666646784664</v>
      </c>
      <c r="F185" s="14">
        <f t="shared" si="9"/>
        <v>1.5</v>
      </c>
      <c r="G185" s="14">
        <f t="shared" si="5"/>
        <v>5.9341194567807207</v>
      </c>
      <c r="H185" s="14">
        <f t="shared" si="11"/>
        <v>1.299038105676658</v>
      </c>
      <c r="I185" s="14">
        <f t="shared" si="10"/>
        <v>1.3</v>
      </c>
      <c r="J185" s="14">
        <f t="shared" si="6"/>
        <v>2.8797932657906435</v>
      </c>
      <c r="K185" s="14">
        <f t="shared" si="12"/>
        <v>-1.1782001231476451</v>
      </c>
      <c r="L185" s="14"/>
    </row>
    <row r="186" spans="1:12" x14ac:dyDescent="0.2">
      <c r="A186" s="14">
        <v>450</v>
      </c>
      <c r="B186" s="14">
        <f t="shared" si="3"/>
        <v>7.8539816339744828</v>
      </c>
      <c r="C186" s="14">
        <f t="shared" si="7"/>
        <v>1.5</v>
      </c>
      <c r="D186" s="14">
        <f t="shared" si="8"/>
        <v>0.87266462599716477</v>
      </c>
      <c r="E186" s="14">
        <f t="shared" si="4"/>
        <v>0.96418141452980854</v>
      </c>
      <c r="F186" s="14">
        <f t="shared" si="9"/>
        <v>1.5</v>
      </c>
      <c r="G186" s="14">
        <f t="shared" si="5"/>
        <v>5.9341194567807207</v>
      </c>
      <c r="H186" s="14">
        <f t="shared" si="11"/>
        <v>1.4095389311788624</v>
      </c>
      <c r="I186" s="14">
        <f t="shared" si="10"/>
        <v>1.3</v>
      </c>
      <c r="J186" s="14">
        <f t="shared" si="6"/>
        <v>2.8797932657906435</v>
      </c>
      <c r="K186" s="14">
        <f t="shared" si="12"/>
        <v>-1.2557035741757887</v>
      </c>
      <c r="L186" s="14"/>
    </row>
    <row r="187" spans="1:12" x14ac:dyDescent="0.2">
      <c r="A187" s="14">
        <v>460</v>
      </c>
      <c r="B187" s="14">
        <f t="shared" si="3"/>
        <v>8.0285145591739155</v>
      </c>
      <c r="C187" s="14">
        <f t="shared" si="7"/>
        <v>1.5</v>
      </c>
      <c r="D187" s="14">
        <f t="shared" si="8"/>
        <v>0.87266462599716477</v>
      </c>
      <c r="E187" s="14">
        <f t="shared" si="4"/>
        <v>0.74999999999999967</v>
      </c>
      <c r="F187" s="14">
        <f t="shared" si="9"/>
        <v>1.5</v>
      </c>
      <c r="G187" s="14">
        <f t="shared" si="5"/>
        <v>5.9341194567807207</v>
      </c>
      <c r="H187" s="14">
        <f t="shared" si="11"/>
        <v>1.477211629518312</v>
      </c>
      <c r="I187" s="14">
        <f t="shared" si="10"/>
        <v>1.3</v>
      </c>
      <c r="J187" s="14">
        <f t="shared" si="6"/>
        <v>2.8797932657906435</v>
      </c>
      <c r="K187" s="14">
        <f t="shared" si="12"/>
        <v>-1.2950531075192693</v>
      </c>
      <c r="L187" s="14"/>
    </row>
    <row r="188" spans="1:12" x14ac:dyDescent="0.2">
      <c r="A188" s="14">
        <v>470</v>
      </c>
      <c r="B188" s="14">
        <f t="shared" si="3"/>
        <v>8.2030474843733483</v>
      </c>
      <c r="C188" s="14">
        <f t="shared" si="7"/>
        <v>1.5</v>
      </c>
      <c r="D188" s="14">
        <f t="shared" si="8"/>
        <v>0.87266462599716477</v>
      </c>
      <c r="E188" s="14">
        <f t="shared" si="4"/>
        <v>0.5130302149885031</v>
      </c>
      <c r="F188" s="14">
        <f t="shared" si="9"/>
        <v>1.5</v>
      </c>
      <c r="G188" s="14">
        <f t="shared" si="5"/>
        <v>5.9341194567807207</v>
      </c>
      <c r="H188" s="14">
        <f t="shared" si="11"/>
        <v>1.5</v>
      </c>
      <c r="I188" s="14">
        <f t="shared" si="10"/>
        <v>1.3</v>
      </c>
      <c r="J188" s="14">
        <f t="shared" si="6"/>
        <v>2.8797932657906435</v>
      </c>
      <c r="K188" s="14">
        <f t="shared" si="12"/>
        <v>-1.2950531075192693</v>
      </c>
      <c r="L188" s="14"/>
    </row>
    <row r="189" spans="1:12" x14ac:dyDescent="0.2">
      <c r="A189" s="14">
        <v>480</v>
      </c>
      <c r="B189" s="14">
        <f t="shared" si="3"/>
        <v>8.3775804095727811</v>
      </c>
      <c r="C189" s="14">
        <f t="shared" si="7"/>
        <v>1.5</v>
      </c>
      <c r="D189" s="14">
        <f t="shared" si="8"/>
        <v>0.87266462599716477</v>
      </c>
      <c r="E189" s="14">
        <f t="shared" si="4"/>
        <v>0.26047226650039573</v>
      </c>
      <c r="F189" s="14">
        <f t="shared" si="9"/>
        <v>1.5</v>
      </c>
      <c r="G189" s="14">
        <f t="shared" si="5"/>
        <v>5.9341194567807207</v>
      </c>
      <c r="H189" s="14">
        <f t="shared" si="11"/>
        <v>1.4772116295183124</v>
      </c>
      <c r="I189" s="14">
        <f t="shared" si="10"/>
        <v>1.3</v>
      </c>
      <c r="J189" s="14">
        <f t="shared" si="6"/>
        <v>2.8797932657906435</v>
      </c>
      <c r="K189" s="14">
        <f t="shared" si="12"/>
        <v>-1.2557035741757889</v>
      </c>
      <c r="L189" s="14"/>
    </row>
    <row r="190" spans="1:12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1:12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</sheetData>
  <sheetProtection sheet="1" objects="1" scenarios="1"/>
  <mergeCells count="1">
    <mergeCell ref="M36:S36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Scroll Bar 17">
              <controlPr defaultSize="0" autoPict="0">
                <anchor moveWithCells="1">
                  <from>
                    <xdr:col>0</xdr:col>
                    <xdr:colOff>57150</xdr:colOff>
                    <xdr:row>0</xdr:row>
                    <xdr:rowOff>19050</xdr:rowOff>
                  </from>
                  <to>
                    <xdr:col>0</xdr:col>
                    <xdr:colOff>771525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Scroll Bar 18">
              <controlPr defaultSize="0" autoPict="0">
                <anchor moveWithCells="1">
                  <from>
                    <xdr:col>1</xdr:col>
                    <xdr:colOff>85725</xdr:colOff>
                    <xdr:row>0</xdr:row>
                    <xdr:rowOff>19050</xdr:rowOff>
                  </from>
                  <to>
                    <xdr:col>1</xdr:col>
                    <xdr:colOff>800100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Scroll Bar 19">
              <controlPr defaultSize="0" autoPict="0">
                <anchor moveWithCells="1">
                  <from>
                    <xdr:col>2</xdr:col>
                    <xdr:colOff>133350</xdr:colOff>
                    <xdr:row>0</xdr:row>
                    <xdr:rowOff>19050</xdr:rowOff>
                  </from>
                  <to>
                    <xdr:col>2</xdr:col>
                    <xdr:colOff>857250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Scroll Bar 20">
              <controlPr defaultSize="0" autoPict="0">
                <anchor moveWithCells="1">
                  <from>
                    <xdr:col>3</xdr:col>
                    <xdr:colOff>95250</xdr:colOff>
                    <xdr:row>0</xdr:row>
                    <xdr:rowOff>19050</xdr:rowOff>
                  </from>
                  <to>
                    <xdr:col>3</xdr:col>
                    <xdr:colOff>819150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Scroll Bar 21">
              <controlPr defaultSize="0" autoPict="0">
                <anchor moveWithCells="1">
                  <from>
                    <xdr:col>4</xdr:col>
                    <xdr:colOff>180975</xdr:colOff>
                    <xdr:row>0</xdr:row>
                    <xdr:rowOff>19050</xdr:rowOff>
                  </from>
                  <to>
                    <xdr:col>4</xdr:col>
                    <xdr:colOff>895350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Scroll Bar 22">
              <controlPr defaultSize="0" autoPict="0">
                <anchor moveWithCells="1">
                  <from>
                    <xdr:col>5</xdr:col>
                    <xdr:colOff>95250</xdr:colOff>
                    <xdr:row>0</xdr:row>
                    <xdr:rowOff>19050</xdr:rowOff>
                  </from>
                  <to>
                    <xdr:col>5</xdr:col>
                    <xdr:colOff>819150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zoomScale="80" zoomScaleNormal="80" workbookViewId="0">
      <selection activeCell="G16" sqref="G16"/>
    </sheetView>
  </sheetViews>
  <sheetFormatPr baseColWidth="10" defaultRowHeight="12.75" x14ac:dyDescent="0.2"/>
  <cols>
    <col min="1" max="1" width="13.5703125" style="2" customWidth="1"/>
    <col min="2" max="16384" width="11.42578125" style="2"/>
  </cols>
  <sheetData>
    <row r="1" spans="1:20" ht="15" x14ac:dyDescent="0.25">
      <c r="A1" s="21" t="s">
        <v>54</v>
      </c>
      <c r="M1" s="7"/>
      <c r="N1" s="7"/>
      <c r="O1" s="7"/>
      <c r="P1" s="7"/>
      <c r="Q1" s="7"/>
      <c r="R1" s="7"/>
      <c r="S1" s="7"/>
      <c r="T1" s="10"/>
    </row>
    <row r="2" spans="1:20" ht="15" x14ac:dyDescent="0.25">
      <c r="A2" s="2" t="s">
        <v>55</v>
      </c>
      <c r="M2" s="7"/>
      <c r="N2" s="7"/>
      <c r="O2" s="7"/>
      <c r="P2" s="7"/>
      <c r="Q2" s="7"/>
      <c r="R2" s="7"/>
      <c r="S2" s="7"/>
      <c r="T2" s="10"/>
    </row>
    <row r="3" spans="1:20" ht="15" x14ac:dyDescent="0.25">
      <c r="A3" s="21" t="s">
        <v>60</v>
      </c>
      <c r="B3" s="2" t="s">
        <v>61</v>
      </c>
      <c r="M3" s="7"/>
      <c r="N3" s="7"/>
      <c r="O3" s="7"/>
      <c r="P3" s="7"/>
      <c r="Q3" s="7"/>
      <c r="R3" s="7"/>
      <c r="S3" s="7"/>
      <c r="T3" s="10"/>
    </row>
    <row r="4" spans="1:20" ht="15" x14ac:dyDescent="0.25">
      <c r="B4" s="2" t="s">
        <v>62</v>
      </c>
      <c r="M4" s="7"/>
      <c r="N4" s="7"/>
      <c r="O4" s="7"/>
      <c r="P4" s="7"/>
      <c r="Q4" s="7"/>
      <c r="R4" s="7"/>
      <c r="S4" s="7"/>
      <c r="T4" s="10"/>
    </row>
    <row r="5" spans="1:20" ht="15" x14ac:dyDescent="0.25">
      <c r="A5" s="21" t="s">
        <v>56</v>
      </c>
      <c r="B5" s="2" t="s">
        <v>57</v>
      </c>
      <c r="M5" s="7"/>
      <c r="N5" s="8">
        <v>75</v>
      </c>
      <c r="O5" s="9"/>
      <c r="P5" s="7"/>
      <c r="Q5" s="7"/>
      <c r="R5" s="7"/>
      <c r="S5" s="7"/>
      <c r="T5" s="10"/>
    </row>
    <row r="6" spans="1:20" ht="15" x14ac:dyDescent="0.25">
      <c r="A6" s="21" t="s">
        <v>58</v>
      </c>
      <c r="B6" s="2" t="s">
        <v>59</v>
      </c>
      <c r="M6" s="7"/>
      <c r="N6" s="7"/>
      <c r="O6" s="7"/>
      <c r="P6" s="7"/>
      <c r="Q6" s="7"/>
      <c r="R6" s="7"/>
      <c r="S6" s="7"/>
      <c r="T6" s="10"/>
    </row>
    <row r="7" spans="1:20" ht="15" x14ac:dyDescent="0.25">
      <c r="M7" s="9"/>
      <c r="N7" s="7"/>
      <c r="O7" s="7"/>
      <c r="P7" s="7"/>
      <c r="Q7" s="7"/>
      <c r="R7" s="7"/>
      <c r="S7" s="9"/>
      <c r="T7" s="10"/>
    </row>
    <row r="8" spans="1:20" ht="15" x14ac:dyDescent="0.25">
      <c r="A8" s="21" t="s">
        <v>63</v>
      </c>
      <c r="M8" s="7"/>
      <c r="N8" s="7"/>
      <c r="O8" s="7"/>
      <c r="P8" s="7"/>
      <c r="Q8" s="7"/>
      <c r="R8" s="7"/>
      <c r="S8" s="7"/>
      <c r="T8" s="10"/>
    </row>
    <row r="9" spans="1:20" ht="15" x14ac:dyDescent="0.25">
      <c r="A9" s="22" t="s">
        <v>64</v>
      </c>
      <c r="M9" s="7"/>
      <c r="N9" s="7"/>
      <c r="O9" s="7"/>
      <c r="P9" s="7"/>
      <c r="Q9" s="7"/>
      <c r="R9" s="7"/>
      <c r="S9" s="7"/>
      <c r="T9" s="10"/>
    </row>
    <row r="10" spans="1:20" ht="15" x14ac:dyDescent="0.25">
      <c r="A10" s="22" t="s">
        <v>65</v>
      </c>
      <c r="M10" s="7"/>
      <c r="N10" s="7"/>
      <c r="O10" s="7"/>
      <c r="P10" s="7"/>
      <c r="Q10" s="7"/>
      <c r="R10" s="7"/>
      <c r="S10" s="7"/>
      <c r="T10" s="10"/>
    </row>
    <row r="11" spans="1:20" ht="15" x14ac:dyDescent="0.25">
      <c r="M11" s="7"/>
      <c r="N11" s="7"/>
      <c r="O11" s="7"/>
      <c r="P11" s="7"/>
      <c r="Q11" s="7"/>
      <c r="R11" s="7"/>
      <c r="S11" s="7"/>
      <c r="T11" s="10"/>
    </row>
    <row r="12" spans="1:20" ht="15" x14ac:dyDescent="0.25">
      <c r="M12" s="7"/>
      <c r="N12" s="7"/>
      <c r="O12" s="7"/>
      <c r="P12" s="7"/>
      <c r="Q12" s="7"/>
      <c r="R12" s="7"/>
      <c r="S12" s="7"/>
      <c r="T12" s="10"/>
    </row>
    <row r="13" spans="1:20" ht="15" x14ac:dyDescent="0.25">
      <c r="M13" s="7"/>
      <c r="N13" s="7"/>
      <c r="O13" s="7"/>
      <c r="P13" s="7"/>
      <c r="Q13" s="7"/>
      <c r="R13" s="7"/>
      <c r="S13" s="7"/>
      <c r="T13" s="10"/>
    </row>
    <row r="14" spans="1:20" ht="15" x14ac:dyDescent="0.25">
      <c r="M14" s="7"/>
      <c r="N14" s="7"/>
      <c r="O14" s="7"/>
      <c r="P14" s="7"/>
      <c r="Q14" s="7"/>
      <c r="R14" s="7"/>
      <c r="S14" s="7"/>
      <c r="T14" s="10"/>
    </row>
    <row r="15" spans="1:20" ht="15" x14ac:dyDescent="0.25">
      <c r="M15" s="7"/>
      <c r="N15" s="7"/>
      <c r="O15" s="7"/>
      <c r="P15" s="7"/>
      <c r="Q15" s="7"/>
      <c r="R15" s="7"/>
      <c r="S15" s="7"/>
      <c r="T15" s="10"/>
    </row>
    <row r="16" spans="1:20" ht="15" x14ac:dyDescent="0.25">
      <c r="M16" s="7"/>
      <c r="N16" s="7"/>
      <c r="O16" s="7"/>
      <c r="P16" s="7"/>
      <c r="Q16" s="7"/>
      <c r="R16" s="7"/>
      <c r="S16" s="7"/>
      <c r="T16" s="10"/>
    </row>
    <row r="17" spans="13:20" ht="15" x14ac:dyDescent="0.25">
      <c r="M17" s="7"/>
      <c r="N17" s="7"/>
      <c r="O17" s="7"/>
      <c r="P17" s="7"/>
      <c r="Q17" s="7"/>
      <c r="R17" s="7"/>
      <c r="S17" s="7"/>
      <c r="T17" s="10"/>
    </row>
    <row r="18" spans="13:20" ht="15" x14ac:dyDescent="0.25">
      <c r="M18" s="7"/>
      <c r="N18" s="7"/>
      <c r="O18" s="7"/>
      <c r="P18" s="7"/>
      <c r="Q18" s="7"/>
      <c r="R18" s="7"/>
      <c r="S18" s="7"/>
      <c r="T18" s="10"/>
    </row>
    <row r="19" spans="13:20" ht="15" x14ac:dyDescent="0.25">
      <c r="M19" s="7"/>
      <c r="N19" s="7"/>
      <c r="O19" s="7"/>
      <c r="P19" s="7"/>
      <c r="Q19" s="7"/>
      <c r="R19" s="7"/>
      <c r="S19" s="7"/>
      <c r="T19" s="10"/>
    </row>
    <row r="20" spans="13:20" ht="15" x14ac:dyDescent="0.25">
      <c r="M20" s="7"/>
      <c r="N20" s="7"/>
      <c r="O20" s="7"/>
      <c r="P20" s="7"/>
      <c r="Q20" s="7"/>
      <c r="R20" s="7"/>
      <c r="S20" s="7"/>
      <c r="T20" s="10"/>
    </row>
    <row r="21" spans="13:20" ht="15" x14ac:dyDescent="0.25">
      <c r="M21" s="7"/>
      <c r="N21" s="7"/>
      <c r="O21" s="7"/>
      <c r="P21" s="7"/>
      <c r="Q21" s="7"/>
      <c r="R21" s="7"/>
      <c r="S21" s="7"/>
      <c r="T21" s="12"/>
    </row>
    <row r="22" spans="13:20" ht="15" x14ac:dyDescent="0.25">
      <c r="M22" s="7"/>
      <c r="N22" s="7"/>
      <c r="O22" s="7"/>
      <c r="P22" s="7"/>
      <c r="Q22" s="7"/>
      <c r="R22" s="7"/>
      <c r="S22" s="7"/>
      <c r="T22" s="12"/>
    </row>
    <row r="23" spans="13:20" ht="15" x14ac:dyDescent="0.25">
      <c r="M23" s="7"/>
      <c r="N23" s="7"/>
      <c r="O23" s="7"/>
      <c r="P23" s="7"/>
      <c r="Q23" s="7"/>
      <c r="R23" s="7"/>
      <c r="S23" s="7"/>
      <c r="T23" s="10"/>
    </row>
    <row r="24" spans="13:20" ht="15" x14ac:dyDescent="0.25">
      <c r="M24" s="7"/>
      <c r="N24" s="7"/>
      <c r="O24" s="7"/>
      <c r="P24" s="7"/>
      <c r="Q24" s="7"/>
      <c r="R24" s="7"/>
      <c r="S24" s="7"/>
      <c r="T24" s="10"/>
    </row>
    <row r="25" spans="13:20" ht="15" x14ac:dyDescent="0.25">
      <c r="M25" s="7"/>
      <c r="N25" s="7"/>
      <c r="O25" s="7"/>
      <c r="P25" s="7"/>
      <c r="Q25" s="7"/>
      <c r="R25" s="7"/>
      <c r="S25" s="7"/>
      <c r="T25" s="10"/>
    </row>
    <row r="26" spans="13:20" ht="15" x14ac:dyDescent="0.25">
      <c r="M26" s="7" t="s">
        <v>50</v>
      </c>
      <c r="N26" s="7"/>
      <c r="O26" s="7"/>
      <c r="P26" s="7"/>
      <c r="Q26" s="7"/>
      <c r="R26" s="7"/>
      <c r="S26" s="7"/>
      <c r="T26" s="10"/>
    </row>
    <row r="27" spans="13:20" ht="15" x14ac:dyDescent="0.25">
      <c r="M27" s="7"/>
      <c r="N27" s="7"/>
      <c r="O27" s="7"/>
      <c r="P27" s="7"/>
      <c r="Q27" s="7"/>
      <c r="R27" s="7"/>
      <c r="S27" s="7"/>
      <c r="T27" s="10"/>
    </row>
    <row r="28" spans="13:20" ht="15" x14ac:dyDescent="0.25">
      <c r="M28" s="7"/>
      <c r="N28" s="10"/>
      <c r="O28" s="7"/>
      <c r="P28" s="7"/>
      <c r="Q28" s="7"/>
      <c r="R28" s="7"/>
      <c r="S28" s="7"/>
      <c r="T28" s="10"/>
    </row>
    <row r="29" spans="13:20" ht="15" x14ac:dyDescent="0.25">
      <c r="M29" s="7"/>
      <c r="N29" s="7"/>
      <c r="O29" s="7"/>
      <c r="P29" s="7"/>
      <c r="Q29" s="7"/>
      <c r="R29" s="7"/>
      <c r="S29" s="7"/>
      <c r="T29" s="10"/>
    </row>
    <row r="30" spans="13:20" ht="15" x14ac:dyDescent="0.25">
      <c r="M30" s="7"/>
      <c r="N30" s="7"/>
      <c r="O30" s="7"/>
      <c r="P30" s="7"/>
      <c r="Q30" s="7"/>
      <c r="R30" s="7"/>
      <c r="S30" s="7"/>
      <c r="T30" s="10"/>
    </row>
    <row r="31" spans="13:20" ht="15" x14ac:dyDescent="0.25">
      <c r="M31" s="7"/>
      <c r="N31" s="7"/>
      <c r="O31" s="7"/>
      <c r="P31" s="7"/>
      <c r="Q31" s="7"/>
      <c r="R31" s="7"/>
      <c r="S31" s="7"/>
      <c r="T31" s="10"/>
    </row>
    <row r="32" spans="13:20" ht="15" x14ac:dyDescent="0.25">
      <c r="M32" s="7"/>
      <c r="N32" s="7"/>
      <c r="O32" s="7"/>
      <c r="P32" s="7"/>
      <c r="Q32" s="7"/>
      <c r="R32" s="7"/>
      <c r="S32" s="7"/>
      <c r="T32" s="10"/>
    </row>
    <row r="33" spans="13:20" ht="15" x14ac:dyDescent="0.25">
      <c r="M33" s="7"/>
      <c r="N33" s="7"/>
      <c r="O33" s="7"/>
      <c r="P33" s="7"/>
      <c r="Q33" s="7"/>
      <c r="R33" s="7"/>
      <c r="S33" s="7"/>
      <c r="T33" s="10"/>
    </row>
    <row r="34" spans="13:20" ht="15" x14ac:dyDescent="0.25">
      <c r="M34" s="7"/>
      <c r="N34" s="7"/>
      <c r="O34" s="7"/>
      <c r="P34" s="7"/>
      <c r="Q34" s="7"/>
      <c r="R34" s="7"/>
      <c r="S34" s="7"/>
      <c r="T34" s="10"/>
    </row>
    <row r="35" spans="13:20" x14ac:dyDescent="0.2">
      <c r="M35" s="12"/>
      <c r="N35" s="12"/>
      <c r="O35" s="12"/>
      <c r="P35" s="10"/>
      <c r="Q35" s="10"/>
      <c r="R35" s="10"/>
      <c r="S35" s="10"/>
      <c r="T35" s="10"/>
    </row>
    <row r="36" spans="13:20" ht="15" x14ac:dyDescent="0.25">
      <c r="M36" s="19"/>
      <c r="N36" s="19"/>
      <c r="O36" s="19"/>
      <c r="P36" s="19"/>
      <c r="Q36" s="19"/>
      <c r="R36" s="19"/>
      <c r="S36" s="19"/>
      <c r="T36" s="10"/>
    </row>
    <row r="37" spans="13:20" ht="15" x14ac:dyDescent="0.25">
      <c r="M37" s="11"/>
      <c r="N37" s="7"/>
      <c r="O37" s="7"/>
      <c r="P37" s="7"/>
      <c r="Q37" s="7"/>
      <c r="R37" s="7"/>
      <c r="S37" s="7"/>
      <c r="T37" s="10"/>
    </row>
    <row r="38" spans="13:20" x14ac:dyDescent="0.2">
      <c r="M38" s="12"/>
      <c r="N38" s="12"/>
      <c r="O38" s="12"/>
      <c r="P38" s="10"/>
      <c r="Q38" s="10"/>
      <c r="R38" s="10"/>
      <c r="S38" s="10"/>
      <c r="T38" s="10"/>
    </row>
    <row r="39" spans="13:20" x14ac:dyDescent="0.2">
      <c r="M39" s="12"/>
      <c r="N39" s="12"/>
      <c r="O39" s="12"/>
      <c r="P39" s="10"/>
      <c r="Q39" s="10"/>
      <c r="R39" s="10"/>
      <c r="S39" s="10"/>
      <c r="T39" s="10"/>
    </row>
    <row r="40" spans="13:20" x14ac:dyDescent="0.2">
      <c r="M40" s="12"/>
      <c r="N40" s="12"/>
      <c r="O40" s="12"/>
      <c r="P40" s="10"/>
      <c r="Q40" s="10"/>
      <c r="R40" s="10"/>
      <c r="S40" s="10"/>
      <c r="T40" s="10"/>
    </row>
    <row r="41" spans="13:20" x14ac:dyDescent="0.2">
      <c r="M41" s="12"/>
      <c r="N41" s="12"/>
      <c r="O41" s="12"/>
      <c r="P41" s="10"/>
      <c r="Q41" s="10"/>
      <c r="R41" s="10"/>
      <c r="S41" s="10"/>
      <c r="T41" s="10"/>
    </row>
    <row r="42" spans="13:20" x14ac:dyDescent="0.2">
      <c r="M42" s="12"/>
      <c r="N42" s="12"/>
      <c r="O42" s="12"/>
      <c r="P42" s="10"/>
      <c r="Q42" s="10"/>
      <c r="R42" s="10"/>
      <c r="S42" s="10"/>
      <c r="T42" s="10"/>
    </row>
    <row r="43" spans="13:20" x14ac:dyDescent="0.2">
      <c r="M43" s="12"/>
      <c r="N43" s="12"/>
      <c r="O43" s="12"/>
      <c r="P43" s="10"/>
      <c r="Q43" s="10"/>
      <c r="R43" s="10"/>
      <c r="S43" s="10"/>
      <c r="T43" s="10"/>
    </row>
    <row r="44" spans="13:20" x14ac:dyDescent="0.2">
      <c r="M44" s="12"/>
      <c r="N44" s="12"/>
      <c r="O44" s="12"/>
      <c r="P44" s="10"/>
      <c r="Q44" s="10"/>
      <c r="R44" s="10"/>
      <c r="S44" s="10"/>
      <c r="T44" s="10"/>
    </row>
    <row r="45" spans="13:20" ht="15" x14ac:dyDescent="0.25">
      <c r="M45" s="12"/>
      <c r="N45" s="19" t="s">
        <v>53</v>
      </c>
      <c r="O45" s="19"/>
      <c r="P45" s="19"/>
      <c r="Q45" s="19"/>
      <c r="R45" s="19"/>
      <c r="S45" s="19"/>
      <c r="T45" s="19"/>
    </row>
    <row r="46" spans="13:20" ht="15" x14ac:dyDescent="0.25">
      <c r="M46" s="20" t="s">
        <v>52</v>
      </c>
      <c r="N46" s="20"/>
      <c r="O46" s="20"/>
      <c r="P46" s="20"/>
      <c r="Q46" s="20"/>
      <c r="R46" s="20"/>
      <c r="S46" s="20"/>
      <c r="T46" s="20"/>
    </row>
    <row r="47" spans="13:20" x14ac:dyDescent="0.2">
      <c r="M47" s="12"/>
      <c r="N47" s="12"/>
      <c r="O47" s="12"/>
      <c r="P47" s="10"/>
      <c r="Q47" s="10"/>
      <c r="R47" s="10"/>
      <c r="S47" s="10"/>
      <c r="T47" s="10"/>
    </row>
    <row r="48" spans="13:20" x14ac:dyDescent="0.2">
      <c r="M48" s="12"/>
      <c r="N48" s="12"/>
      <c r="O48" s="12"/>
      <c r="P48" s="10"/>
      <c r="Q48" s="10"/>
      <c r="R48" s="10"/>
      <c r="S48" s="10"/>
      <c r="T48" s="10"/>
    </row>
    <row r="49" spans="13:20" x14ac:dyDescent="0.2">
      <c r="M49" s="12"/>
      <c r="N49" s="12"/>
      <c r="O49" s="12"/>
      <c r="P49" s="10"/>
      <c r="Q49" s="10"/>
      <c r="R49" s="10"/>
      <c r="S49" s="10"/>
      <c r="T49" s="10"/>
    </row>
    <row r="50" spans="13:20" x14ac:dyDescent="0.2">
      <c r="M50" s="10"/>
      <c r="N50" s="10"/>
      <c r="O50" s="10"/>
      <c r="P50" s="10"/>
      <c r="Q50" s="10"/>
      <c r="R50" s="10"/>
      <c r="S50" s="10"/>
      <c r="T50" s="10"/>
    </row>
    <row r="51" spans="13:20" x14ac:dyDescent="0.2">
      <c r="M51" s="10"/>
      <c r="N51" s="10"/>
      <c r="O51" s="10"/>
      <c r="P51" s="10"/>
      <c r="Q51" s="10"/>
      <c r="R51" s="10"/>
      <c r="S51" s="10"/>
      <c r="T51" s="10"/>
    </row>
    <row r="52" spans="13:20" x14ac:dyDescent="0.2">
      <c r="M52" s="10"/>
      <c r="N52" s="10"/>
      <c r="O52" s="10"/>
      <c r="P52" s="10"/>
      <c r="Q52" s="10"/>
      <c r="R52" s="10"/>
      <c r="S52" s="10"/>
      <c r="T52" s="10"/>
    </row>
    <row r="53" spans="13:20" x14ac:dyDescent="0.2">
      <c r="M53" s="10"/>
      <c r="N53" s="10"/>
      <c r="O53" s="10"/>
      <c r="P53" s="10"/>
      <c r="Q53" s="10"/>
      <c r="R53" s="10"/>
      <c r="S53" s="10"/>
      <c r="T53" s="10"/>
    </row>
    <row r="54" spans="13:20" x14ac:dyDescent="0.2">
      <c r="M54" s="10"/>
      <c r="N54" s="10"/>
      <c r="O54" s="10"/>
      <c r="P54" s="10"/>
      <c r="Q54" s="10"/>
      <c r="R54" s="10"/>
      <c r="S54" s="10"/>
      <c r="T54" s="10"/>
    </row>
    <row r="55" spans="13:20" x14ac:dyDescent="0.2">
      <c r="M55" s="10"/>
      <c r="N55" s="10"/>
      <c r="O55" s="10"/>
      <c r="P55" s="10"/>
      <c r="Q55" s="10"/>
      <c r="R55" s="10"/>
      <c r="S55" s="10"/>
      <c r="T55" s="10"/>
    </row>
    <row r="56" spans="13:20" x14ac:dyDescent="0.2">
      <c r="M56" s="10"/>
      <c r="N56" s="10"/>
      <c r="O56" s="10"/>
      <c r="P56" s="10"/>
      <c r="Q56" s="10"/>
      <c r="R56" s="10"/>
      <c r="S56" s="10"/>
      <c r="T56" s="10"/>
    </row>
    <row r="57" spans="13:20" x14ac:dyDescent="0.2">
      <c r="M57" s="10"/>
      <c r="N57" s="10"/>
      <c r="O57" s="10"/>
      <c r="P57" s="10"/>
      <c r="Q57" s="10"/>
      <c r="R57" s="10"/>
      <c r="S57" s="10"/>
      <c r="T57" s="10"/>
    </row>
    <row r="58" spans="13:20" x14ac:dyDescent="0.2">
      <c r="M58" s="10"/>
      <c r="N58" s="10"/>
      <c r="O58" s="10"/>
      <c r="P58" s="10"/>
      <c r="Q58" s="10"/>
      <c r="R58" s="10"/>
      <c r="S58" s="10"/>
      <c r="T58" s="10"/>
    </row>
    <row r="59" spans="13:20" x14ac:dyDescent="0.2">
      <c r="M59" s="10"/>
      <c r="N59" s="10"/>
      <c r="O59" s="10"/>
      <c r="P59" s="10"/>
      <c r="Q59" s="10"/>
      <c r="R59" s="10"/>
      <c r="S59" s="10"/>
      <c r="T59" s="10"/>
    </row>
    <row r="60" spans="13:20" x14ac:dyDescent="0.2">
      <c r="M60" s="10"/>
      <c r="N60" s="10"/>
      <c r="O60" s="10"/>
      <c r="P60" s="10"/>
      <c r="Q60" s="10"/>
      <c r="R60" s="10"/>
      <c r="S60" s="10"/>
      <c r="T60" s="10"/>
    </row>
    <row r="61" spans="13:20" x14ac:dyDescent="0.2">
      <c r="M61" s="10"/>
      <c r="N61" s="10"/>
      <c r="O61" s="10"/>
      <c r="P61" s="10"/>
      <c r="Q61" s="10"/>
      <c r="R61" s="10"/>
      <c r="S61" s="10"/>
      <c r="T61" s="10"/>
    </row>
    <row r="62" spans="13:20" x14ac:dyDescent="0.2">
      <c r="M62" s="10"/>
      <c r="N62" s="10"/>
      <c r="O62" s="10"/>
      <c r="P62" s="10"/>
      <c r="Q62" s="10"/>
      <c r="R62" s="10"/>
      <c r="S62" s="10"/>
      <c r="T62" s="10"/>
    </row>
    <row r="63" spans="13:20" x14ac:dyDescent="0.2">
      <c r="M63" s="10"/>
      <c r="N63" s="10"/>
      <c r="O63" s="10"/>
      <c r="P63" s="10"/>
      <c r="Q63" s="10"/>
      <c r="R63" s="10"/>
      <c r="S63" s="10"/>
      <c r="T63" s="10"/>
    </row>
    <row r="64" spans="13:20" x14ac:dyDescent="0.2">
      <c r="M64" s="10"/>
      <c r="N64" s="10"/>
      <c r="O64" s="10"/>
      <c r="P64" s="10"/>
      <c r="Q64" s="10"/>
      <c r="R64" s="10"/>
      <c r="S64" s="10"/>
      <c r="T64" s="10"/>
    </row>
    <row r="65" spans="13:20" x14ac:dyDescent="0.2">
      <c r="M65" s="10"/>
      <c r="N65" s="10"/>
      <c r="O65" s="10"/>
      <c r="P65" s="10"/>
      <c r="Q65" s="10"/>
      <c r="R65" s="10"/>
      <c r="S65" s="10"/>
      <c r="T65" s="10"/>
    </row>
    <row r="66" spans="13:20" x14ac:dyDescent="0.2">
      <c r="M66" s="10"/>
      <c r="N66" s="10"/>
      <c r="O66" s="10"/>
      <c r="P66" s="10"/>
      <c r="Q66" s="10"/>
      <c r="R66" s="10"/>
      <c r="S66" s="10"/>
      <c r="T66" s="10"/>
    </row>
    <row r="67" spans="13:20" x14ac:dyDescent="0.2">
      <c r="M67" s="10"/>
      <c r="N67" s="10"/>
      <c r="O67" s="10"/>
      <c r="P67" s="10"/>
      <c r="Q67" s="10"/>
      <c r="R67" s="10"/>
      <c r="S67" s="10"/>
      <c r="T67" s="10"/>
    </row>
    <row r="68" spans="13:20" x14ac:dyDescent="0.2">
      <c r="M68" s="10"/>
      <c r="N68" s="10"/>
      <c r="O68" s="10"/>
      <c r="P68" s="10"/>
      <c r="Q68" s="10"/>
      <c r="R68" s="10"/>
      <c r="S68" s="10"/>
      <c r="T68" s="10"/>
    </row>
    <row r="69" spans="13:20" x14ac:dyDescent="0.2">
      <c r="M69" s="10"/>
      <c r="N69" s="10"/>
      <c r="O69" s="10"/>
      <c r="P69" s="10"/>
      <c r="Q69" s="10"/>
      <c r="R69" s="10"/>
      <c r="S69" s="10"/>
      <c r="T69" s="10"/>
    </row>
    <row r="70" spans="13:20" x14ac:dyDescent="0.2">
      <c r="M70" s="10"/>
      <c r="N70" s="10"/>
      <c r="O70" s="10"/>
      <c r="P70" s="10"/>
      <c r="Q70" s="10"/>
      <c r="R70" s="10"/>
      <c r="S70" s="10"/>
      <c r="T70" s="10"/>
    </row>
    <row r="71" spans="13:20" x14ac:dyDescent="0.2">
      <c r="M71" s="10"/>
      <c r="N71" s="10"/>
      <c r="O71" s="10"/>
      <c r="P71" s="10"/>
      <c r="Q71" s="10"/>
      <c r="R71" s="10"/>
      <c r="S71" s="10"/>
      <c r="T71" s="10"/>
    </row>
    <row r="72" spans="13:20" x14ac:dyDescent="0.2">
      <c r="M72" s="10"/>
      <c r="N72" s="10"/>
      <c r="O72" s="10"/>
      <c r="P72" s="10"/>
      <c r="Q72" s="10"/>
      <c r="R72" s="10"/>
      <c r="S72" s="10"/>
      <c r="T72" s="10"/>
    </row>
    <row r="73" spans="13:20" x14ac:dyDescent="0.2">
      <c r="M73" s="10"/>
      <c r="N73" s="10"/>
      <c r="O73" s="10"/>
      <c r="P73" s="10"/>
      <c r="Q73" s="10"/>
      <c r="R73" s="10"/>
      <c r="S73" s="10"/>
      <c r="T73" s="10"/>
    </row>
    <row r="74" spans="13:20" x14ac:dyDescent="0.2">
      <c r="M74" s="10"/>
      <c r="N74" s="10"/>
      <c r="O74" s="10"/>
      <c r="P74" s="10"/>
      <c r="Q74" s="10"/>
      <c r="R74" s="10"/>
      <c r="S74" s="10"/>
      <c r="T74" s="10"/>
    </row>
    <row r="75" spans="13:20" x14ac:dyDescent="0.2">
      <c r="M75" s="10"/>
      <c r="N75" s="10"/>
      <c r="O75" s="10"/>
      <c r="P75" s="10"/>
      <c r="Q75" s="10"/>
      <c r="R75" s="10"/>
      <c r="S75" s="10"/>
      <c r="T75" s="10"/>
    </row>
    <row r="76" spans="13:20" x14ac:dyDescent="0.2">
      <c r="M76" s="10"/>
      <c r="N76" s="10"/>
      <c r="O76" s="10"/>
      <c r="P76" s="10"/>
      <c r="Q76" s="10"/>
      <c r="R76" s="10"/>
      <c r="S76" s="10"/>
      <c r="T76" s="10"/>
    </row>
    <row r="77" spans="13:20" x14ac:dyDescent="0.2">
      <c r="M77" s="10"/>
      <c r="N77" s="10"/>
      <c r="O77" s="10"/>
      <c r="P77" s="10"/>
      <c r="Q77" s="10"/>
      <c r="R77" s="10"/>
      <c r="S77" s="10"/>
      <c r="T77" s="10"/>
    </row>
    <row r="78" spans="13:20" x14ac:dyDescent="0.2">
      <c r="M78" s="10"/>
      <c r="N78" s="10"/>
      <c r="O78" s="10"/>
      <c r="P78" s="10"/>
      <c r="Q78" s="10"/>
      <c r="R78" s="10"/>
      <c r="S78" s="10"/>
      <c r="T78" s="10"/>
    </row>
    <row r="79" spans="13:20" x14ac:dyDescent="0.2">
      <c r="M79" s="10"/>
      <c r="N79" s="10"/>
      <c r="O79" s="10"/>
      <c r="P79" s="10"/>
      <c r="Q79" s="10"/>
      <c r="R79" s="10"/>
      <c r="S79" s="10"/>
      <c r="T79" s="10"/>
    </row>
    <row r="80" spans="13:20" x14ac:dyDescent="0.2">
      <c r="M80" s="10"/>
      <c r="N80" s="10"/>
      <c r="O80" s="10"/>
      <c r="P80" s="10"/>
      <c r="Q80" s="10"/>
      <c r="R80" s="10"/>
      <c r="S80" s="10"/>
      <c r="T80" s="10"/>
    </row>
    <row r="81" spans="13:20" x14ac:dyDescent="0.2">
      <c r="M81" s="10"/>
      <c r="N81" s="10"/>
      <c r="O81" s="10"/>
      <c r="P81" s="10"/>
      <c r="Q81" s="10"/>
      <c r="R81" s="10"/>
      <c r="S81" s="10"/>
      <c r="T81" s="10"/>
    </row>
    <row r="82" spans="13:20" x14ac:dyDescent="0.2">
      <c r="M82" s="10"/>
      <c r="N82" s="10"/>
      <c r="O82" s="10"/>
      <c r="P82" s="10"/>
      <c r="Q82" s="10"/>
      <c r="R82" s="10"/>
      <c r="S82" s="10"/>
      <c r="T82" s="10"/>
    </row>
    <row r="83" spans="13:20" x14ac:dyDescent="0.2">
      <c r="M83" s="10"/>
      <c r="N83" s="10"/>
      <c r="O83" s="10"/>
      <c r="P83" s="10"/>
      <c r="Q83" s="10"/>
      <c r="R83" s="10"/>
      <c r="S83" s="10"/>
      <c r="T83" s="10"/>
    </row>
    <row r="84" spans="13:20" x14ac:dyDescent="0.2">
      <c r="M84" s="10"/>
      <c r="N84" s="10"/>
      <c r="O84" s="10"/>
      <c r="P84" s="10"/>
      <c r="Q84" s="10"/>
      <c r="R84" s="10"/>
      <c r="S84" s="10"/>
      <c r="T84" s="10"/>
    </row>
    <row r="85" spans="13:20" x14ac:dyDescent="0.2">
      <c r="M85" s="10"/>
      <c r="N85" s="10"/>
      <c r="O85" s="10"/>
      <c r="P85" s="10"/>
      <c r="Q85" s="10"/>
      <c r="R85" s="10"/>
      <c r="S85" s="10"/>
      <c r="T85" s="10"/>
    </row>
    <row r="86" spans="13:20" x14ac:dyDescent="0.2">
      <c r="M86" s="10"/>
      <c r="N86" s="10"/>
      <c r="O86" s="10"/>
      <c r="P86" s="10"/>
      <c r="Q86" s="10"/>
      <c r="R86" s="10"/>
      <c r="S86" s="10"/>
      <c r="T86" s="10"/>
    </row>
    <row r="87" spans="13:20" x14ac:dyDescent="0.2">
      <c r="M87" s="10"/>
      <c r="N87" s="10"/>
      <c r="O87" s="10"/>
      <c r="P87" s="10"/>
      <c r="Q87" s="10"/>
      <c r="R87" s="10"/>
      <c r="S87" s="10"/>
      <c r="T87" s="10"/>
    </row>
    <row r="88" spans="13:20" x14ac:dyDescent="0.2">
      <c r="M88" s="10"/>
      <c r="N88" s="10"/>
      <c r="O88" s="10"/>
      <c r="P88" s="10"/>
      <c r="Q88" s="10"/>
      <c r="R88" s="10"/>
      <c r="S88" s="10"/>
      <c r="T88" s="10"/>
    </row>
    <row r="89" spans="13:20" x14ac:dyDescent="0.2">
      <c r="M89" s="10"/>
      <c r="N89" s="10"/>
      <c r="O89" s="10"/>
      <c r="P89" s="10"/>
      <c r="Q89" s="10"/>
      <c r="R89" s="10"/>
      <c r="S89" s="10"/>
      <c r="T89" s="10"/>
    </row>
    <row r="90" spans="13:20" x14ac:dyDescent="0.2">
      <c r="M90" s="10"/>
      <c r="N90" s="10"/>
      <c r="O90" s="10"/>
      <c r="P90" s="10"/>
      <c r="Q90" s="10"/>
      <c r="R90" s="10"/>
      <c r="S90" s="10"/>
      <c r="T90" s="10"/>
    </row>
    <row r="91" spans="13:20" x14ac:dyDescent="0.2">
      <c r="M91" s="10"/>
      <c r="N91" s="10"/>
      <c r="O91" s="10"/>
      <c r="P91" s="10"/>
      <c r="Q91" s="10"/>
      <c r="R91" s="10"/>
      <c r="S91" s="10"/>
      <c r="T91" s="10"/>
    </row>
    <row r="92" spans="13:20" x14ac:dyDescent="0.2">
      <c r="M92" s="10"/>
      <c r="N92" s="10"/>
      <c r="O92" s="10"/>
      <c r="P92" s="10"/>
      <c r="Q92" s="10"/>
      <c r="R92" s="10"/>
      <c r="S92" s="10"/>
      <c r="T92" s="10"/>
    </row>
    <row r="93" spans="13:20" x14ac:dyDescent="0.2">
      <c r="M93" s="10"/>
      <c r="N93" s="10"/>
      <c r="O93" s="10"/>
      <c r="P93" s="10"/>
      <c r="Q93" s="10"/>
      <c r="R93" s="10"/>
      <c r="S93" s="10"/>
      <c r="T93" s="10"/>
    </row>
    <row r="94" spans="13:20" x14ac:dyDescent="0.2">
      <c r="M94" s="10"/>
      <c r="N94" s="10"/>
      <c r="O94" s="10"/>
      <c r="P94" s="10"/>
      <c r="Q94" s="10"/>
      <c r="R94" s="10"/>
      <c r="S94" s="10"/>
      <c r="T94" s="10"/>
    </row>
    <row r="95" spans="13:20" x14ac:dyDescent="0.2">
      <c r="M95" s="10"/>
      <c r="N95" s="10"/>
      <c r="O95" s="10"/>
      <c r="P95" s="10"/>
      <c r="Q95" s="10"/>
      <c r="R95" s="10"/>
      <c r="S95" s="10"/>
      <c r="T95" s="10"/>
    </row>
    <row r="96" spans="13:20" x14ac:dyDescent="0.2">
      <c r="M96" s="10"/>
      <c r="N96" s="10"/>
      <c r="O96" s="10"/>
      <c r="P96" s="10"/>
      <c r="Q96" s="10"/>
      <c r="R96" s="10"/>
      <c r="S96" s="10"/>
      <c r="T96" s="10"/>
    </row>
    <row r="97" spans="13:20" x14ac:dyDescent="0.2">
      <c r="M97" s="10"/>
      <c r="N97" s="10"/>
      <c r="O97" s="10"/>
      <c r="P97" s="10"/>
      <c r="Q97" s="10"/>
      <c r="R97" s="10"/>
      <c r="S97" s="10"/>
      <c r="T97" s="10"/>
    </row>
    <row r="98" spans="13:20" x14ac:dyDescent="0.2">
      <c r="M98" s="10"/>
      <c r="N98" s="10"/>
      <c r="O98" s="10"/>
      <c r="P98" s="10"/>
      <c r="Q98" s="10"/>
      <c r="R98" s="10"/>
      <c r="S98" s="10"/>
      <c r="T98" s="10"/>
    </row>
    <row r="99" spans="13:20" x14ac:dyDescent="0.2">
      <c r="M99" s="10"/>
      <c r="N99" s="10"/>
      <c r="O99" s="10"/>
      <c r="P99" s="10"/>
      <c r="Q99" s="10"/>
      <c r="R99" s="10"/>
      <c r="S99" s="10"/>
      <c r="T99" s="10"/>
    </row>
    <row r="100" spans="13:20" x14ac:dyDescent="0.2">
      <c r="M100" s="10"/>
      <c r="N100" s="10"/>
      <c r="O100" s="10"/>
      <c r="P100" s="10"/>
      <c r="Q100" s="10"/>
      <c r="R100" s="10"/>
      <c r="S100" s="10"/>
      <c r="T100" s="10"/>
    </row>
    <row r="101" spans="13:20" x14ac:dyDescent="0.2">
      <c r="M101" s="10"/>
      <c r="N101" s="10"/>
      <c r="O101" s="10"/>
      <c r="P101" s="10"/>
      <c r="Q101" s="10"/>
      <c r="R101" s="10"/>
      <c r="S101" s="10"/>
      <c r="T101" s="10"/>
    </row>
    <row r="102" spans="13:20" x14ac:dyDescent="0.2">
      <c r="M102" s="10"/>
      <c r="N102" s="10"/>
      <c r="O102" s="10"/>
      <c r="P102" s="10"/>
      <c r="Q102" s="10"/>
      <c r="R102" s="10"/>
      <c r="S102" s="10"/>
      <c r="T102" s="10"/>
    </row>
    <row r="103" spans="13:20" x14ac:dyDescent="0.2">
      <c r="M103" s="10"/>
      <c r="N103" s="10"/>
      <c r="O103" s="10"/>
      <c r="P103" s="10"/>
      <c r="Q103" s="10"/>
      <c r="R103" s="10"/>
      <c r="S103" s="10"/>
      <c r="T103" s="10"/>
    </row>
    <row r="104" spans="13:20" x14ac:dyDescent="0.2">
      <c r="M104" s="10"/>
      <c r="N104" s="10"/>
      <c r="O104" s="10"/>
      <c r="P104" s="10"/>
      <c r="Q104" s="10"/>
      <c r="R104" s="10"/>
      <c r="S104" s="10"/>
      <c r="T104" s="10"/>
    </row>
    <row r="105" spans="13:20" x14ac:dyDescent="0.2">
      <c r="M105" s="10"/>
      <c r="N105" s="10"/>
      <c r="O105" s="10"/>
      <c r="P105" s="10"/>
      <c r="Q105" s="10"/>
      <c r="R105" s="10"/>
      <c r="S105" s="10"/>
      <c r="T105" s="10"/>
    </row>
    <row r="106" spans="13:20" x14ac:dyDescent="0.2">
      <c r="M106" s="10"/>
      <c r="N106" s="10"/>
      <c r="O106" s="10"/>
      <c r="P106" s="10"/>
      <c r="Q106" s="10"/>
      <c r="R106" s="10"/>
      <c r="S106" s="10"/>
      <c r="T106" s="10"/>
    </row>
    <row r="107" spans="13:20" x14ac:dyDescent="0.2">
      <c r="M107" s="10"/>
      <c r="N107" s="10"/>
      <c r="O107" s="10"/>
      <c r="P107" s="10"/>
      <c r="Q107" s="10"/>
      <c r="R107" s="10"/>
      <c r="S107" s="10"/>
      <c r="T107" s="10"/>
    </row>
    <row r="108" spans="13:20" x14ac:dyDescent="0.2">
      <c r="M108" s="10"/>
      <c r="N108" s="10"/>
      <c r="O108" s="10"/>
      <c r="P108" s="10"/>
      <c r="Q108" s="10"/>
      <c r="R108" s="10"/>
      <c r="S108" s="10"/>
      <c r="T108" s="10"/>
    </row>
    <row r="109" spans="13:20" x14ac:dyDescent="0.2">
      <c r="M109" s="10"/>
      <c r="N109" s="10"/>
      <c r="O109" s="10"/>
      <c r="P109" s="10"/>
      <c r="Q109" s="10"/>
      <c r="R109" s="10"/>
      <c r="S109" s="10"/>
      <c r="T109" s="10"/>
    </row>
    <row r="110" spans="13:20" x14ac:dyDescent="0.2">
      <c r="M110" s="10"/>
      <c r="N110" s="10"/>
      <c r="O110" s="10"/>
      <c r="P110" s="10"/>
      <c r="Q110" s="10"/>
      <c r="R110" s="10"/>
      <c r="S110" s="10"/>
      <c r="T110" s="10"/>
    </row>
    <row r="111" spans="13:20" x14ac:dyDescent="0.2">
      <c r="M111" s="10"/>
      <c r="N111" s="10"/>
      <c r="O111" s="10"/>
      <c r="P111" s="10"/>
      <c r="Q111" s="10"/>
      <c r="R111" s="10"/>
      <c r="S111" s="10"/>
      <c r="T111" s="10"/>
    </row>
    <row r="112" spans="13:20" x14ac:dyDescent="0.2">
      <c r="M112" s="10"/>
      <c r="N112" s="10"/>
      <c r="O112" s="10"/>
      <c r="P112" s="10"/>
      <c r="Q112" s="10"/>
      <c r="R112" s="10"/>
      <c r="S112" s="10"/>
      <c r="T112" s="10"/>
    </row>
    <row r="113" spans="13:20" x14ac:dyDescent="0.2">
      <c r="M113" s="10"/>
      <c r="N113" s="10"/>
      <c r="O113" s="10"/>
      <c r="P113" s="10"/>
      <c r="Q113" s="10"/>
      <c r="R113" s="10"/>
      <c r="S113" s="10"/>
      <c r="T113" s="10"/>
    </row>
    <row r="114" spans="13:20" x14ac:dyDescent="0.2">
      <c r="M114" s="10"/>
      <c r="N114" s="10"/>
      <c r="O114" s="10"/>
      <c r="P114" s="10"/>
      <c r="Q114" s="10"/>
      <c r="R114" s="10"/>
      <c r="S114" s="10"/>
      <c r="T114" s="10"/>
    </row>
    <row r="115" spans="13:20" x14ac:dyDescent="0.2">
      <c r="M115" s="10"/>
      <c r="N115" s="10"/>
      <c r="O115" s="10"/>
      <c r="P115" s="10"/>
      <c r="Q115" s="10"/>
      <c r="R115" s="10"/>
      <c r="S115" s="10"/>
      <c r="T115" s="10"/>
    </row>
    <row r="116" spans="13:20" x14ac:dyDescent="0.2">
      <c r="M116" s="10"/>
      <c r="N116" s="10"/>
      <c r="O116" s="10"/>
      <c r="P116" s="10"/>
      <c r="Q116" s="10"/>
      <c r="R116" s="10"/>
      <c r="S116" s="10"/>
      <c r="T116" s="10"/>
    </row>
    <row r="117" spans="13:20" x14ac:dyDescent="0.2">
      <c r="M117" s="10"/>
      <c r="N117" s="10"/>
      <c r="O117" s="10"/>
      <c r="P117" s="10"/>
      <c r="Q117" s="10"/>
      <c r="R117" s="10"/>
      <c r="S117" s="10"/>
      <c r="T117" s="10"/>
    </row>
    <row r="118" spans="13:20" x14ac:dyDescent="0.2">
      <c r="M118" s="10"/>
      <c r="N118" s="10"/>
      <c r="O118" s="10"/>
      <c r="P118" s="10"/>
      <c r="Q118" s="10"/>
      <c r="R118" s="10"/>
      <c r="S118" s="10"/>
      <c r="T118" s="10"/>
    </row>
    <row r="119" spans="13:20" x14ac:dyDescent="0.2">
      <c r="M119" s="10"/>
      <c r="N119" s="10"/>
      <c r="O119" s="10"/>
      <c r="P119" s="10"/>
      <c r="Q119" s="10"/>
      <c r="R119" s="10"/>
      <c r="S119" s="10"/>
      <c r="T119" s="10"/>
    </row>
    <row r="120" spans="13:20" x14ac:dyDescent="0.2">
      <c r="M120" s="10"/>
      <c r="N120" s="10"/>
      <c r="O120" s="10"/>
      <c r="P120" s="10"/>
      <c r="Q120" s="10"/>
      <c r="R120" s="10"/>
      <c r="S120" s="10"/>
      <c r="T120" s="10"/>
    </row>
    <row r="121" spans="13:20" x14ac:dyDescent="0.2">
      <c r="M121" s="10"/>
      <c r="N121" s="10"/>
      <c r="O121" s="10"/>
      <c r="P121" s="10"/>
      <c r="Q121" s="10"/>
      <c r="R121" s="10"/>
      <c r="S121" s="10"/>
      <c r="T121" s="10"/>
    </row>
    <row r="122" spans="13:20" x14ac:dyDescent="0.2">
      <c r="M122" s="10"/>
      <c r="N122" s="10"/>
      <c r="O122" s="10"/>
      <c r="P122" s="10"/>
      <c r="Q122" s="10"/>
      <c r="R122" s="10"/>
      <c r="S122" s="10"/>
      <c r="T122" s="10"/>
    </row>
    <row r="123" spans="13:20" x14ac:dyDescent="0.2">
      <c r="M123" s="10"/>
      <c r="N123" s="10"/>
      <c r="O123" s="10"/>
      <c r="P123" s="10"/>
      <c r="Q123" s="10"/>
      <c r="R123" s="10"/>
      <c r="S123" s="10"/>
      <c r="T123" s="10"/>
    </row>
    <row r="124" spans="13:20" x14ac:dyDescent="0.2">
      <c r="M124" s="10"/>
      <c r="N124" s="10"/>
      <c r="O124" s="10"/>
      <c r="P124" s="10"/>
      <c r="Q124" s="10"/>
      <c r="R124" s="10"/>
      <c r="S124" s="10"/>
      <c r="T124" s="10"/>
    </row>
    <row r="125" spans="13:20" x14ac:dyDescent="0.2">
      <c r="M125" s="10"/>
      <c r="N125" s="10"/>
      <c r="O125" s="10"/>
      <c r="P125" s="10"/>
      <c r="Q125" s="10"/>
      <c r="R125" s="10"/>
      <c r="S125" s="10"/>
      <c r="T125" s="10"/>
    </row>
    <row r="126" spans="13:20" x14ac:dyDescent="0.2">
      <c r="M126" s="10"/>
      <c r="N126" s="10"/>
      <c r="O126" s="10"/>
      <c r="P126" s="10"/>
      <c r="Q126" s="10"/>
      <c r="R126" s="10"/>
      <c r="S126" s="10"/>
      <c r="T126" s="10"/>
    </row>
    <row r="127" spans="13:20" x14ac:dyDescent="0.2">
      <c r="M127" s="10"/>
      <c r="N127" s="10"/>
      <c r="O127" s="10"/>
      <c r="P127" s="10"/>
      <c r="Q127" s="10"/>
      <c r="R127" s="10"/>
      <c r="S127" s="10"/>
      <c r="T127" s="10"/>
    </row>
    <row r="128" spans="13:20" x14ac:dyDescent="0.2">
      <c r="M128" s="10"/>
      <c r="N128" s="10"/>
      <c r="O128" s="10"/>
      <c r="P128" s="10"/>
      <c r="Q128" s="10"/>
      <c r="R128" s="10"/>
      <c r="S128" s="10"/>
      <c r="T128" s="10"/>
    </row>
    <row r="129" spans="13:20" x14ac:dyDescent="0.2">
      <c r="M129" s="10"/>
      <c r="N129" s="10"/>
      <c r="O129" s="10"/>
      <c r="P129" s="10"/>
      <c r="Q129" s="10"/>
      <c r="R129" s="10"/>
      <c r="S129" s="10"/>
      <c r="T129" s="10"/>
    </row>
    <row r="130" spans="13:20" x14ac:dyDescent="0.2">
      <c r="M130" s="10"/>
      <c r="N130" s="10"/>
      <c r="O130" s="10"/>
      <c r="P130" s="10"/>
      <c r="Q130" s="10"/>
      <c r="R130" s="10"/>
      <c r="S130" s="10"/>
      <c r="T130" s="10"/>
    </row>
    <row r="131" spans="13:20" x14ac:dyDescent="0.2">
      <c r="M131" s="10"/>
      <c r="N131" s="10"/>
      <c r="O131" s="10"/>
      <c r="P131" s="10"/>
      <c r="Q131" s="10"/>
      <c r="R131" s="10"/>
      <c r="S131" s="10"/>
      <c r="T131" s="10"/>
    </row>
    <row r="132" spans="13:20" x14ac:dyDescent="0.2">
      <c r="M132" s="10"/>
      <c r="N132" s="10"/>
      <c r="O132" s="10"/>
      <c r="P132" s="10"/>
      <c r="Q132" s="10"/>
      <c r="R132" s="10"/>
      <c r="S132" s="10"/>
      <c r="T132" s="10"/>
    </row>
    <row r="133" spans="13:20" x14ac:dyDescent="0.2">
      <c r="M133" s="10"/>
      <c r="N133" s="10"/>
      <c r="O133" s="10"/>
      <c r="P133" s="10"/>
      <c r="Q133" s="10"/>
      <c r="R133" s="10"/>
      <c r="S133" s="10"/>
      <c r="T133" s="10"/>
    </row>
    <row r="134" spans="13:20" x14ac:dyDescent="0.2">
      <c r="M134" s="10"/>
      <c r="N134" s="10"/>
      <c r="O134" s="10"/>
      <c r="P134" s="10"/>
      <c r="Q134" s="10"/>
      <c r="R134" s="10"/>
      <c r="S134" s="10"/>
      <c r="T134" s="10"/>
    </row>
    <row r="135" spans="13:20" x14ac:dyDescent="0.2">
      <c r="M135" s="10"/>
      <c r="N135" s="10"/>
      <c r="O135" s="10"/>
      <c r="P135" s="10"/>
      <c r="Q135" s="10"/>
      <c r="R135" s="10"/>
      <c r="S135" s="10"/>
      <c r="T135" s="10"/>
    </row>
    <row r="136" spans="13:20" x14ac:dyDescent="0.2">
      <c r="M136" s="10"/>
      <c r="N136" s="10"/>
      <c r="O136" s="10"/>
      <c r="P136" s="10"/>
      <c r="Q136" s="10"/>
      <c r="R136" s="10"/>
      <c r="S136" s="10"/>
      <c r="T136" s="10"/>
    </row>
    <row r="137" spans="13:20" x14ac:dyDescent="0.2">
      <c r="M137" s="10"/>
      <c r="N137" s="10"/>
      <c r="O137" s="10"/>
      <c r="P137" s="10"/>
      <c r="Q137" s="10"/>
      <c r="R137" s="10"/>
      <c r="S137" s="10"/>
      <c r="T137" s="10"/>
    </row>
    <row r="138" spans="13:20" x14ac:dyDescent="0.2">
      <c r="M138" s="10"/>
      <c r="N138" s="10"/>
      <c r="O138" s="10"/>
      <c r="P138" s="10"/>
      <c r="Q138" s="10"/>
      <c r="R138" s="10"/>
      <c r="S138" s="10"/>
      <c r="T138" s="10"/>
    </row>
    <row r="139" spans="13:20" x14ac:dyDescent="0.2">
      <c r="M139" s="10"/>
      <c r="N139" s="10"/>
      <c r="O139" s="10"/>
      <c r="P139" s="10"/>
      <c r="Q139" s="10"/>
      <c r="R139" s="10"/>
      <c r="S139" s="10"/>
      <c r="T139" s="10"/>
    </row>
    <row r="140" spans="13:20" x14ac:dyDescent="0.2">
      <c r="M140" s="10"/>
      <c r="N140" s="10"/>
      <c r="O140" s="10"/>
      <c r="P140" s="10"/>
      <c r="Q140" s="10"/>
      <c r="R140" s="10"/>
      <c r="S140" s="10"/>
      <c r="T140" s="10"/>
    </row>
    <row r="141" spans="13:20" x14ac:dyDescent="0.2">
      <c r="M141" s="10"/>
      <c r="N141" s="10"/>
      <c r="O141" s="10"/>
      <c r="P141" s="10"/>
      <c r="Q141" s="10"/>
      <c r="R141" s="10"/>
      <c r="S141" s="10"/>
      <c r="T141" s="10"/>
    </row>
    <row r="142" spans="13:20" x14ac:dyDescent="0.2">
      <c r="M142" s="10"/>
      <c r="N142" s="10"/>
      <c r="O142" s="10"/>
      <c r="P142" s="10"/>
      <c r="Q142" s="10"/>
      <c r="R142" s="10"/>
      <c r="S142" s="10"/>
      <c r="T142" s="10"/>
    </row>
    <row r="143" spans="13:20" x14ac:dyDescent="0.2">
      <c r="M143" s="10"/>
      <c r="N143" s="10"/>
      <c r="O143" s="10"/>
      <c r="P143" s="10"/>
      <c r="Q143" s="10"/>
      <c r="R143" s="10"/>
      <c r="S143" s="10"/>
      <c r="T143" s="10"/>
    </row>
    <row r="144" spans="13:20" x14ac:dyDescent="0.2">
      <c r="M144" s="10"/>
      <c r="N144" s="10"/>
      <c r="O144" s="10"/>
      <c r="P144" s="10"/>
      <c r="Q144" s="10"/>
      <c r="R144" s="10"/>
      <c r="S144" s="10"/>
      <c r="T144" s="10"/>
    </row>
    <row r="145" spans="13:20" x14ac:dyDescent="0.2">
      <c r="M145" s="10"/>
      <c r="N145" s="10"/>
      <c r="O145" s="10"/>
      <c r="P145" s="10"/>
      <c r="Q145" s="10"/>
      <c r="R145" s="10"/>
      <c r="S145" s="10"/>
      <c r="T145" s="10"/>
    </row>
    <row r="146" spans="13:20" x14ac:dyDescent="0.2">
      <c r="M146" s="10"/>
      <c r="N146" s="10"/>
      <c r="O146" s="10"/>
      <c r="P146" s="10"/>
      <c r="Q146" s="10"/>
      <c r="R146" s="10"/>
      <c r="S146" s="10"/>
      <c r="T146" s="10"/>
    </row>
    <row r="147" spans="13:20" x14ac:dyDescent="0.2">
      <c r="M147" s="10"/>
      <c r="N147" s="10"/>
      <c r="O147" s="10"/>
      <c r="P147" s="10"/>
      <c r="Q147" s="10"/>
      <c r="R147" s="10"/>
      <c r="S147" s="10"/>
      <c r="T147" s="10"/>
    </row>
    <row r="148" spans="13:20" x14ac:dyDescent="0.2">
      <c r="M148" s="10"/>
      <c r="N148" s="10"/>
      <c r="O148" s="10"/>
      <c r="P148" s="10"/>
      <c r="Q148" s="10"/>
      <c r="R148" s="10"/>
      <c r="S148" s="10"/>
      <c r="T148" s="10"/>
    </row>
    <row r="149" spans="13:20" x14ac:dyDescent="0.2">
      <c r="M149" s="10"/>
      <c r="N149" s="10"/>
      <c r="O149" s="10"/>
      <c r="P149" s="10"/>
      <c r="Q149" s="10"/>
      <c r="R149" s="10"/>
      <c r="S149" s="10"/>
      <c r="T149" s="10"/>
    </row>
    <row r="150" spans="13:20" x14ac:dyDescent="0.2">
      <c r="M150" s="10"/>
      <c r="N150" s="10"/>
      <c r="O150" s="10"/>
      <c r="P150" s="10"/>
      <c r="Q150" s="10"/>
      <c r="R150" s="10"/>
      <c r="S150" s="10"/>
      <c r="T150" s="10"/>
    </row>
    <row r="151" spans="13:20" x14ac:dyDescent="0.2">
      <c r="M151" s="10"/>
      <c r="N151" s="10"/>
      <c r="O151" s="10"/>
      <c r="P151" s="10"/>
      <c r="Q151" s="10"/>
      <c r="R151" s="10"/>
      <c r="S151" s="10"/>
      <c r="T151" s="10"/>
    </row>
    <row r="152" spans="13:20" x14ac:dyDescent="0.2">
      <c r="M152" s="10"/>
      <c r="N152" s="10"/>
      <c r="O152" s="10"/>
      <c r="P152" s="10"/>
      <c r="Q152" s="10"/>
      <c r="R152" s="10"/>
      <c r="S152" s="10"/>
      <c r="T152" s="10"/>
    </row>
    <row r="153" spans="13:20" x14ac:dyDescent="0.2">
      <c r="M153" s="10"/>
      <c r="N153" s="10"/>
      <c r="O153" s="10"/>
      <c r="P153" s="10"/>
      <c r="Q153" s="10"/>
      <c r="R153" s="10"/>
      <c r="S153" s="10"/>
      <c r="T153" s="10"/>
    </row>
    <row r="154" spans="13:20" x14ac:dyDescent="0.2">
      <c r="M154" s="10"/>
      <c r="N154" s="10"/>
      <c r="O154" s="10"/>
      <c r="P154" s="10"/>
      <c r="Q154" s="10"/>
      <c r="R154" s="10"/>
      <c r="S154" s="10"/>
      <c r="T154" s="10"/>
    </row>
    <row r="155" spans="13:20" x14ac:dyDescent="0.2">
      <c r="M155" s="10"/>
      <c r="N155" s="10"/>
      <c r="O155" s="10"/>
      <c r="P155" s="10"/>
      <c r="Q155" s="10"/>
      <c r="R155" s="10"/>
      <c r="S155" s="10"/>
      <c r="T155" s="10"/>
    </row>
    <row r="156" spans="13:20" x14ac:dyDescent="0.2">
      <c r="M156" s="10"/>
      <c r="N156" s="10"/>
      <c r="O156" s="10"/>
      <c r="P156" s="10"/>
      <c r="Q156" s="10"/>
      <c r="R156" s="10"/>
      <c r="S156" s="10"/>
      <c r="T156" s="10"/>
    </row>
    <row r="157" spans="13:20" x14ac:dyDescent="0.2">
      <c r="M157" s="10"/>
      <c r="N157" s="10"/>
      <c r="O157" s="10"/>
      <c r="P157" s="10"/>
      <c r="Q157" s="10"/>
      <c r="R157" s="10"/>
      <c r="S157" s="10"/>
      <c r="T157" s="10"/>
    </row>
    <row r="158" spans="13:20" x14ac:dyDescent="0.2">
      <c r="M158" s="10"/>
      <c r="N158" s="10"/>
      <c r="O158" s="10"/>
      <c r="P158" s="10"/>
      <c r="Q158" s="10"/>
      <c r="R158" s="10"/>
      <c r="S158" s="10"/>
      <c r="T158" s="10"/>
    </row>
    <row r="159" spans="13:20" x14ac:dyDescent="0.2">
      <c r="M159" s="10"/>
      <c r="N159" s="10"/>
      <c r="O159" s="10"/>
      <c r="P159" s="10"/>
      <c r="Q159" s="10"/>
      <c r="R159" s="10"/>
      <c r="S159" s="10"/>
      <c r="T159" s="10"/>
    </row>
    <row r="160" spans="13:20" x14ac:dyDescent="0.2">
      <c r="M160" s="10"/>
      <c r="N160" s="10"/>
      <c r="O160" s="10"/>
      <c r="P160" s="10"/>
      <c r="Q160" s="10"/>
      <c r="R160" s="10"/>
      <c r="S160" s="10"/>
      <c r="T160" s="10"/>
    </row>
    <row r="161" spans="13:20" x14ac:dyDescent="0.2">
      <c r="M161" s="10"/>
      <c r="N161" s="10"/>
      <c r="O161" s="10"/>
      <c r="P161" s="10"/>
      <c r="Q161" s="10"/>
      <c r="R161" s="10"/>
      <c r="S161" s="10"/>
      <c r="T161" s="10"/>
    </row>
    <row r="162" spans="13:20" x14ac:dyDescent="0.2">
      <c r="M162" s="10"/>
      <c r="N162" s="10"/>
      <c r="O162" s="10"/>
      <c r="P162" s="10"/>
      <c r="Q162" s="10"/>
      <c r="R162" s="10"/>
      <c r="S162" s="10"/>
      <c r="T162" s="10"/>
    </row>
    <row r="163" spans="13:20" x14ac:dyDescent="0.2">
      <c r="M163" s="10"/>
      <c r="N163" s="10"/>
      <c r="O163" s="10"/>
      <c r="P163" s="10"/>
      <c r="Q163" s="10"/>
      <c r="R163" s="10"/>
      <c r="S163" s="10"/>
      <c r="T163" s="10"/>
    </row>
    <row r="164" spans="13:20" x14ac:dyDescent="0.2">
      <c r="M164" s="10"/>
      <c r="N164" s="10"/>
      <c r="O164" s="10"/>
      <c r="P164" s="10"/>
      <c r="Q164" s="10"/>
      <c r="R164" s="10"/>
      <c r="S164" s="10"/>
      <c r="T164" s="10"/>
    </row>
    <row r="165" spans="13:20" x14ac:dyDescent="0.2">
      <c r="M165" s="10"/>
      <c r="N165" s="10"/>
      <c r="O165" s="10"/>
      <c r="P165" s="10"/>
      <c r="Q165" s="10"/>
      <c r="R165" s="10"/>
      <c r="S165" s="10"/>
      <c r="T165" s="10"/>
    </row>
    <row r="166" spans="13:20" x14ac:dyDescent="0.2">
      <c r="M166" s="10"/>
      <c r="N166" s="10"/>
      <c r="O166" s="10"/>
      <c r="P166" s="10"/>
      <c r="Q166" s="10"/>
      <c r="R166" s="10"/>
      <c r="S166" s="10"/>
      <c r="T166" s="10"/>
    </row>
    <row r="167" spans="13:20" x14ac:dyDescent="0.2">
      <c r="M167" s="10"/>
      <c r="N167" s="10"/>
      <c r="O167" s="10"/>
      <c r="P167" s="10"/>
      <c r="Q167" s="10"/>
      <c r="R167" s="10"/>
      <c r="S167" s="10"/>
      <c r="T167" s="10"/>
    </row>
    <row r="168" spans="13:20" x14ac:dyDescent="0.2">
      <c r="M168" s="10"/>
      <c r="N168" s="10"/>
      <c r="O168" s="10"/>
      <c r="P168" s="10"/>
      <c r="Q168" s="10"/>
      <c r="R168" s="10"/>
      <c r="S168" s="10"/>
      <c r="T168" s="10"/>
    </row>
    <row r="169" spans="13:20" x14ac:dyDescent="0.2">
      <c r="M169" s="10"/>
      <c r="N169" s="10"/>
      <c r="O169" s="10"/>
      <c r="P169" s="10"/>
      <c r="Q169" s="10"/>
      <c r="R169" s="10"/>
      <c r="S169" s="10"/>
      <c r="T169" s="10"/>
    </row>
    <row r="170" spans="13:20" x14ac:dyDescent="0.2">
      <c r="M170" s="10"/>
      <c r="N170" s="10"/>
      <c r="O170" s="10"/>
      <c r="P170" s="10"/>
      <c r="Q170" s="10"/>
      <c r="R170" s="10"/>
      <c r="S170" s="10"/>
      <c r="T170" s="10"/>
    </row>
    <row r="171" spans="13:20" x14ac:dyDescent="0.2">
      <c r="M171" s="10"/>
      <c r="N171" s="10"/>
      <c r="O171" s="10"/>
      <c r="P171" s="10"/>
      <c r="Q171" s="10"/>
      <c r="R171" s="10"/>
      <c r="S171" s="10"/>
      <c r="T171" s="10"/>
    </row>
    <row r="172" spans="13:20" x14ac:dyDescent="0.2">
      <c r="M172" s="10"/>
      <c r="N172" s="10"/>
      <c r="O172" s="10"/>
      <c r="P172" s="10"/>
      <c r="Q172" s="10"/>
      <c r="R172" s="10"/>
      <c r="S172" s="10"/>
      <c r="T172" s="10"/>
    </row>
    <row r="173" spans="13:20" x14ac:dyDescent="0.2">
      <c r="M173" s="10"/>
      <c r="N173" s="10"/>
      <c r="O173" s="10"/>
      <c r="P173" s="10"/>
      <c r="Q173" s="10"/>
      <c r="R173" s="10"/>
      <c r="S173" s="10"/>
      <c r="T173" s="10"/>
    </row>
    <row r="174" spans="13:20" x14ac:dyDescent="0.2">
      <c r="M174" s="10"/>
      <c r="N174" s="10"/>
      <c r="O174" s="10"/>
      <c r="P174" s="10"/>
      <c r="Q174" s="10"/>
      <c r="R174" s="10"/>
      <c r="S174" s="10"/>
      <c r="T174" s="10"/>
    </row>
    <row r="175" spans="13:20" x14ac:dyDescent="0.2">
      <c r="M175" s="10"/>
      <c r="N175" s="10"/>
      <c r="O175" s="10"/>
      <c r="P175" s="10"/>
      <c r="Q175" s="10"/>
      <c r="R175" s="10"/>
      <c r="S175" s="10"/>
      <c r="T175" s="10"/>
    </row>
    <row r="176" spans="13:20" x14ac:dyDescent="0.2">
      <c r="M176" s="10"/>
      <c r="N176" s="10"/>
      <c r="O176" s="10"/>
      <c r="P176" s="10"/>
      <c r="Q176" s="10"/>
      <c r="R176" s="10"/>
      <c r="S176" s="10"/>
      <c r="T176" s="10"/>
    </row>
    <row r="177" spans="13:20" x14ac:dyDescent="0.2">
      <c r="M177" s="10"/>
      <c r="N177" s="10"/>
      <c r="O177" s="10"/>
      <c r="P177" s="10"/>
      <c r="Q177" s="10"/>
      <c r="R177" s="10"/>
      <c r="S177" s="10"/>
      <c r="T177" s="10"/>
    </row>
    <row r="178" spans="13:20" x14ac:dyDescent="0.2">
      <c r="M178" s="10"/>
      <c r="N178" s="10"/>
      <c r="O178" s="10"/>
      <c r="P178" s="10"/>
      <c r="Q178" s="10"/>
      <c r="R178" s="10"/>
      <c r="S178" s="10"/>
      <c r="T178" s="10"/>
    </row>
    <row r="179" spans="13:20" x14ac:dyDescent="0.2">
      <c r="M179" s="10"/>
      <c r="N179" s="10"/>
      <c r="O179" s="10"/>
      <c r="P179" s="10"/>
      <c r="Q179" s="10"/>
      <c r="R179" s="10"/>
      <c r="S179" s="10"/>
      <c r="T179" s="10"/>
    </row>
    <row r="180" spans="13:20" x14ac:dyDescent="0.2">
      <c r="M180" s="10"/>
      <c r="N180" s="10"/>
      <c r="O180" s="10"/>
      <c r="P180" s="10"/>
      <c r="Q180" s="10"/>
      <c r="R180" s="10"/>
      <c r="S180" s="10"/>
      <c r="T180" s="10"/>
    </row>
    <row r="181" spans="13:20" x14ac:dyDescent="0.2">
      <c r="M181" s="10"/>
      <c r="N181" s="10"/>
      <c r="O181" s="10"/>
      <c r="P181" s="10"/>
      <c r="Q181" s="10"/>
      <c r="R181" s="10"/>
      <c r="S181" s="10"/>
      <c r="T181" s="10"/>
    </row>
    <row r="182" spans="13:20" x14ac:dyDescent="0.2">
      <c r="M182" s="10"/>
      <c r="N182" s="10"/>
      <c r="O182" s="10"/>
      <c r="P182" s="10"/>
      <c r="Q182" s="10"/>
      <c r="R182" s="10"/>
      <c r="S182" s="10"/>
      <c r="T182" s="10"/>
    </row>
    <row r="183" spans="13:20" x14ac:dyDescent="0.2">
      <c r="M183" s="10"/>
      <c r="N183" s="10"/>
      <c r="O183" s="10"/>
      <c r="P183" s="10"/>
      <c r="Q183" s="10"/>
      <c r="R183" s="10"/>
      <c r="S183" s="10"/>
      <c r="T183" s="10"/>
    </row>
    <row r="184" spans="13:20" x14ac:dyDescent="0.2">
      <c r="M184" s="10"/>
      <c r="N184" s="10"/>
      <c r="O184" s="10"/>
      <c r="P184" s="10"/>
      <c r="Q184" s="10"/>
      <c r="R184" s="10"/>
      <c r="S184" s="10"/>
      <c r="T184" s="10"/>
    </row>
    <row r="185" spans="13:20" x14ac:dyDescent="0.2">
      <c r="M185" s="10"/>
      <c r="N185" s="10"/>
      <c r="O185" s="10"/>
      <c r="P185" s="10"/>
      <c r="Q185" s="10"/>
      <c r="R185" s="10"/>
      <c r="S185" s="10"/>
      <c r="T185" s="10"/>
    </row>
    <row r="186" spans="13:20" x14ac:dyDescent="0.2">
      <c r="M186" s="10"/>
      <c r="N186" s="10"/>
      <c r="O186" s="10"/>
      <c r="P186" s="10"/>
      <c r="Q186" s="10"/>
      <c r="R186" s="10"/>
      <c r="S186" s="10"/>
      <c r="T186" s="10"/>
    </row>
    <row r="187" spans="13:20" x14ac:dyDescent="0.2">
      <c r="M187" s="10"/>
      <c r="N187" s="10"/>
      <c r="O187" s="10"/>
      <c r="P187" s="10"/>
      <c r="Q187" s="10"/>
      <c r="R187" s="10"/>
      <c r="S187" s="10"/>
      <c r="T187" s="10"/>
    </row>
    <row r="188" spans="13:20" x14ac:dyDescent="0.2">
      <c r="M188" s="10"/>
      <c r="N188" s="10"/>
      <c r="O188" s="10"/>
      <c r="P188" s="10"/>
      <c r="Q188" s="10"/>
      <c r="R188" s="10"/>
      <c r="S188" s="10"/>
      <c r="T188" s="10"/>
    </row>
    <row r="189" spans="13:20" x14ac:dyDescent="0.2">
      <c r="M189" s="10"/>
      <c r="N189" s="10"/>
      <c r="O189" s="10"/>
      <c r="P189" s="10"/>
      <c r="Q189" s="10"/>
      <c r="R189" s="10"/>
      <c r="S189" s="10"/>
      <c r="T189" s="10"/>
    </row>
    <row r="190" spans="13:20" x14ac:dyDescent="0.2">
      <c r="M190" s="10"/>
      <c r="N190" s="10"/>
      <c r="O190" s="10"/>
      <c r="P190" s="10"/>
      <c r="Q190" s="10"/>
      <c r="R190" s="10"/>
      <c r="S190" s="10"/>
      <c r="T190" s="10"/>
    </row>
    <row r="191" spans="13:20" x14ac:dyDescent="0.2">
      <c r="M191" s="10"/>
      <c r="N191" s="10"/>
      <c r="O191" s="10"/>
      <c r="P191" s="10"/>
      <c r="Q191" s="10"/>
      <c r="R191" s="10"/>
      <c r="S191" s="10"/>
      <c r="T191" s="10"/>
    </row>
    <row r="192" spans="13:20" x14ac:dyDescent="0.2">
      <c r="M192" s="10"/>
      <c r="N192" s="10"/>
      <c r="O192" s="10"/>
      <c r="P192" s="10"/>
      <c r="Q192" s="10"/>
      <c r="R192" s="10"/>
      <c r="S192" s="10"/>
      <c r="T192" s="10"/>
    </row>
    <row r="193" spans="13:20" x14ac:dyDescent="0.2">
      <c r="M193" s="10"/>
      <c r="N193" s="10"/>
      <c r="O193" s="10"/>
      <c r="P193" s="10"/>
      <c r="Q193" s="10"/>
      <c r="R193" s="10"/>
      <c r="S193" s="10"/>
      <c r="T193" s="10"/>
    </row>
    <row r="194" spans="13:20" x14ac:dyDescent="0.2">
      <c r="M194" s="10"/>
      <c r="N194" s="10"/>
      <c r="O194" s="10"/>
      <c r="P194" s="10"/>
      <c r="Q194" s="10"/>
      <c r="R194" s="10"/>
      <c r="S194" s="10"/>
      <c r="T194" s="10"/>
    </row>
    <row r="195" spans="13:20" x14ac:dyDescent="0.2">
      <c r="M195" s="10"/>
      <c r="N195" s="10"/>
      <c r="O195" s="10"/>
      <c r="P195" s="10"/>
      <c r="Q195" s="10"/>
      <c r="R195" s="10"/>
      <c r="S195" s="10"/>
      <c r="T195" s="10"/>
    </row>
    <row r="196" spans="13:20" x14ac:dyDescent="0.2">
      <c r="M196" s="10"/>
      <c r="N196" s="10"/>
      <c r="O196" s="10"/>
      <c r="P196" s="10"/>
      <c r="Q196" s="10"/>
      <c r="R196" s="10"/>
      <c r="S196" s="10"/>
      <c r="T196" s="10"/>
    </row>
  </sheetData>
  <mergeCells count="3">
    <mergeCell ref="M36:S36"/>
    <mergeCell ref="N45:T45"/>
    <mergeCell ref="M46:T4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Philipp Oehler</cp:lastModifiedBy>
  <cp:lastPrinted>2000-10-01T08:05:01Z</cp:lastPrinted>
  <dcterms:created xsi:type="dcterms:W3CDTF">2000-06-30T07:03:55Z</dcterms:created>
  <dcterms:modified xsi:type="dcterms:W3CDTF">2020-03-25T09:38:58Z</dcterms:modified>
</cp:coreProperties>
</file>