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USB/Uni/Arbeit/Excel zur Abgabe/Fehlende Exceltools/"/>
    </mc:Choice>
  </mc:AlternateContent>
  <xr:revisionPtr revIDLastSave="0" documentId="13_ncr:1_{6D5C9D34-1951-0745-B46F-AC380D1145B6}" xr6:coauthVersionLast="45" xr6:coauthVersionMax="45" xr10:uidLastSave="{00000000-0000-0000-0000-000000000000}"/>
  <workbookProtection workbookAlgorithmName="SHA-512" workbookHashValue="ROC9p24HOgRVEiIdav2GHcy3SD2YWH4hDoPYB3U+FHBeb3MH+uAHuBIHa9Xdobem9kJbxgr0d0vu1rbrwIG+uA==" workbookSaltValue="nlNeQrgL+ncZC5Hgm7u1RA==" workbookSpinCount="100000" lockStructure="1"/>
  <bookViews>
    <workbookView xWindow="0" yWindow="460" windowWidth="35840" windowHeight="20400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E133" i="1"/>
  <c r="K140" i="1"/>
  <c r="K139" i="1"/>
  <c r="L13" i="1"/>
  <c r="L9" i="1"/>
  <c r="A133" i="1" l="1"/>
  <c r="M5" i="1" s="1"/>
  <c r="M8" i="1" s="1"/>
  <c r="C134" i="1" l="1"/>
  <c r="B133" i="1"/>
  <c r="C133" i="1" l="1"/>
  <c r="N8" i="1"/>
  <c r="D133" i="1"/>
  <c r="L5" i="1"/>
  <c r="F133" i="1"/>
  <c r="D137" i="1"/>
  <c r="D135" i="1" s="1"/>
  <c r="D140" i="1"/>
  <c r="N14" i="1" l="1"/>
  <c r="M14" i="1"/>
  <c r="H137" i="1"/>
  <c r="H139" i="1" s="1"/>
  <c r="G137" i="1"/>
  <c r="D136" i="1"/>
  <c r="U135" i="1" l="1"/>
  <c r="L135" i="1"/>
  <c r="K137" i="1" s="1"/>
  <c r="G138" i="1"/>
  <c r="H138" i="1" s="1"/>
  <c r="H140" i="1" s="1"/>
  <c r="U136" i="1" l="1"/>
  <c r="L137" i="1"/>
  <c r="L139" i="1" s="1"/>
  <c r="P135" i="1" s="1"/>
  <c r="Q138" i="1" s="1"/>
  <c r="L136" i="1"/>
  <c r="K138" i="1" s="1"/>
  <c r="L138" i="1" l="1"/>
  <c r="L140" i="1" s="1"/>
  <c r="P136" i="1" s="1"/>
  <c r="Q140" i="1" l="1"/>
  <c r="Q142" i="1" s="1"/>
  <c r="K133" i="1" s="1"/>
  <c r="N144" i="1"/>
  <c r="O144" i="1" s="1"/>
  <c r="Q136" i="1"/>
  <c r="R136" i="1" l="1"/>
  <c r="V136" i="1" s="1"/>
  <c r="V138" i="1" s="1"/>
  <c r="R138" i="1"/>
  <c r="V135" i="1" s="1"/>
  <c r="V137" i="1" s="1"/>
  <c r="N149" i="1" s="1"/>
  <c r="N145" i="1" l="1"/>
  <c r="N151" i="1"/>
  <c r="N153" i="1" s="1"/>
  <c r="N155" i="1" s="1"/>
  <c r="L133" i="1" s="1"/>
  <c r="Q144" i="1" l="1"/>
  <c r="O145" i="1"/>
  <c r="S144" i="1" l="1"/>
  <c r="G133" i="1"/>
  <c r="Q145" i="1"/>
  <c r="H133" i="1" s="1"/>
  <c r="M10" i="1" s="1"/>
  <c r="I133" i="1" l="1"/>
  <c r="M16" i="1" s="1"/>
  <c r="J133" i="1"/>
  <c r="N16" i="1" s="1"/>
  <c r="N10" i="1" l="1"/>
</calcChain>
</file>

<file path=xl/sharedStrings.xml><?xml version="1.0" encoding="utf-8"?>
<sst xmlns="http://schemas.openxmlformats.org/spreadsheetml/2006/main" count="84" uniqueCount="52">
  <si>
    <t>I</t>
  </si>
  <si>
    <t>Iw</t>
  </si>
  <si>
    <t>Ib</t>
  </si>
  <si>
    <t>x</t>
  </si>
  <si>
    <t>y</t>
  </si>
  <si>
    <t>R</t>
  </si>
  <si>
    <t>UR</t>
  </si>
  <si>
    <t>UX</t>
  </si>
  <si>
    <t>deltaU</t>
  </si>
  <si>
    <t>UA</t>
  </si>
  <si>
    <t>UE</t>
  </si>
  <si>
    <t>ICE</t>
  </si>
  <si>
    <t>Cb/2</t>
  </si>
  <si>
    <t>IB</t>
  </si>
  <si>
    <t>Xb</t>
  </si>
  <si>
    <t>ARCTANY/X</t>
  </si>
  <si>
    <t>IUAI</t>
  </si>
  <si>
    <t>cos</t>
  </si>
  <si>
    <t>sin</t>
  </si>
  <si>
    <t>ICA</t>
  </si>
  <si>
    <t>cosphiA</t>
  </si>
  <si>
    <t>phiA</t>
  </si>
  <si>
    <t>phiE</t>
  </si>
  <si>
    <t>cosphiE</t>
  </si>
  <si>
    <t>IE</t>
  </si>
  <si>
    <t>sinphiE</t>
  </si>
  <si>
    <t>delta</t>
  </si>
  <si>
    <t>phiI</t>
  </si>
  <si>
    <t>IA</t>
  </si>
  <si>
    <t>xUA2</t>
  </si>
  <si>
    <t>yUA2</t>
  </si>
  <si>
    <t>xIA2</t>
  </si>
  <si>
    <t>yIA2"</t>
  </si>
  <si>
    <t>IIAI</t>
  </si>
  <si>
    <t>sinphiA</t>
  </si>
  <si>
    <t>Summe</t>
  </si>
  <si>
    <t>Laststrom IE</t>
  </si>
  <si>
    <t>Phasenwinkel phiE</t>
  </si>
  <si>
    <t>R-L-C Leitungselement</t>
  </si>
  <si>
    <t xml:space="preserve">                       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</si>
  <si>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</si>
  <si>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t xml:space="preserve">  </t>
  </si>
  <si>
    <t xml:space="preserve">       2019 Technische Universität Chemnitz, Fakultät für ET/IT,
 Professur Energie- und Hochspannungstechnik, Prof. Dr-Ing. W. Schufft. Alle Rechte vorbehalten</t>
  </si>
  <si>
    <t>Leitungselement R-L-C</t>
  </si>
  <si>
    <t>phiE in °</t>
  </si>
  <si>
    <t>phiA in °</t>
  </si>
  <si>
    <t>PE in Watt</t>
  </si>
  <si>
    <t>PA in Watt</t>
  </si>
  <si>
    <t xml:space="preserve">Das Programm zeigt den Spannungs- und Stromabfall eines Leiters eines Leitungselementes bei einstellbarem Laststrom (IE), Phasenwinkel (phiE), </t>
  </si>
  <si>
    <t>Leitungswiderstand (R) sowie Betriebsinduktivität (Xb) und -kapazität (Cb).</t>
  </si>
  <si>
    <t>QE in var</t>
  </si>
  <si>
    <t>QA in 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</si>
</sst>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90033"/>
      <name val="Calibri"/>
      <family val="2"/>
      <scheme val="minor"/>
    </font>
    <font>
      <sz val="12"/>
      <color rgb="FF0099CC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12"/>
      <color rgb="FF0099CC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FF3300"/>
      <name val="Calibri"/>
      <family val="2"/>
      <scheme val="minor"/>
    </font>
    <font>
      <b/>
      <sz val="12"/>
      <color rgb="FFFF33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0" fillId="3" borderId="0" xfId="0" applyFill="1"/>
    <xf numFmtId="0" fontId="3" fillId="3" borderId="0" xfId="0" applyFont="1" applyFill="1" applyProtection="1">
      <protection locked="0"/>
    </xf>
    <xf numFmtId="0" fontId="0" fillId="3" borderId="0" xfId="0" applyFill="1" applyAlignment="1">
      <alignment horizontal="center"/>
    </xf>
    <xf numFmtId="0" fontId="14" fillId="2" borderId="0" xfId="0" applyFont="1" applyFill="1"/>
    <xf numFmtId="0" fontId="0" fillId="2" borderId="0" xfId="0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center"/>
    </xf>
    <xf numFmtId="164" fontId="10" fillId="2" borderId="0" xfId="0" applyNumberFormat="1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" fillId="2" borderId="0" xfId="0" applyFont="1" applyFill="1" applyBorder="1" applyProtection="1"/>
    <xf numFmtId="0" fontId="1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/>
    </xf>
    <xf numFmtId="164" fontId="11" fillId="2" borderId="0" xfId="0" applyNumberFormat="1" applyFont="1" applyFill="1" applyAlignment="1" applyProtection="1">
      <alignment horizontal="center"/>
    </xf>
    <xf numFmtId="164" fontId="13" fillId="2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2" fontId="3" fillId="2" borderId="0" xfId="0" applyNumberFormat="1" applyFont="1" applyFill="1" applyAlignment="1" applyProtection="1">
      <alignment horizontal="center"/>
    </xf>
    <xf numFmtId="0" fontId="5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00"/>
      <color rgb="FF0099CC"/>
      <color rgb="FF990033"/>
      <color rgb="FF9900CC"/>
      <color rgb="FF0000FF"/>
      <color rgb="FF990000"/>
      <color rgb="FFCC0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3687945967706E-2"/>
          <c:y val="4.1445439203801233E-2"/>
          <c:w val="0.90954715687783949"/>
          <c:h val="0.94219837324948474"/>
        </c:manualLayout>
      </c:layout>
      <c:scatterChart>
        <c:scatterStyle val="smoothMarker"/>
        <c:varyColors val="0"/>
        <c:ser>
          <c:idx val="0"/>
          <c:order val="0"/>
          <c:tx>
            <c:v>IE</c:v>
          </c:tx>
          <c:spPr>
            <a:ln w="381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Programm!$C$135:$D$135</c:f>
              <c:numCache>
                <c:formatCode>General</c:formatCode>
                <c:ptCount val="2"/>
                <c:pt idx="0">
                  <c:v>0</c:v>
                </c:pt>
                <c:pt idx="1">
                  <c:v>2.3187944242124949</c:v>
                </c:pt>
              </c:numCache>
            </c:numRef>
          </c:xVal>
          <c:yVal>
            <c:numRef>
              <c:f>Programm!$C$136:$D$136</c:f>
              <c:numCache>
                <c:formatCode>General</c:formatCode>
                <c:ptCount val="2"/>
                <c:pt idx="0">
                  <c:v>0</c:v>
                </c:pt>
                <c:pt idx="1">
                  <c:v>-2.4866025855051794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E5-4002-9101-56BB8A020CB1}"/>
            </c:ext>
          </c:extLst>
        </c:ser>
        <c:ser>
          <c:idx val="1"/>
          <c:order val="1"/>
          <c:tx>
            <c:v>IEw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Programm!$C$137:$D$137</c:f>
              <c:numCache>
                <c:formatCode>General</c:formatCode>
                <c:ptCount val="2"/>
                <c:pt idx="0">
                  <c:v>0</c:v>
                </c:pt>
                <c:pt idx="1">
                  <c:v>2.3187944242124949</c:v>
                </c:pt>
              </c:numCache>
            </c:numRef>
          </c:xVal>
          <c:yVal>
            <c:numRef>
              <c:f>Programm!$C$138:$D$138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E5-4002-9101-56BB8A020CB1}"/>
            </c:ext>
          </c:extLst>
        </c:ser>
        <c:ser>
          <c:idx val="2"/>
          <c:order val="2"/>
          <c:tx>
            <c:v>IEb</c:v>
          </c:tx>
          <c:spPr>
            <a:ln w="25400">
              <a:solidFill>
                <a:srgbClr val="FF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Programm!$C$139:$D$139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Programm!$C$140:$D$140</c:f>
              <c:numCache>
                <c:formatCode>General</c:formatCode>
                <c:ptCount val="2"/>
                <c:pt idx="0">
                  <c:v>0</c:v>
                </c:pt>
                <c:pt idx="1">
                  <c:v>-2.4866025855051794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E5-4002-9101-56BB8A020CB1}"/>
            </c:ext>
          </c:extLst>
        </c:ser>
        <c:ser>
          <c:idx val="3"/>
          <c:order val="3"/>
          <c:tx>
            <c:v>ICE</c:v>
          </c:tx>
          <c:spPr>
            <a:ln w="38100">
              <a:solidFill>
                <a:srgbClr val="FF33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Programm!$G$137:$H$137</c:f>
              <c:numCache>
                <c:formatCode>General</c:formatCode>
                <c:ptCount val="2"/>
                <c:pt idx="0">
                  <c:v>2.3187944242124949</c:v>
                </c:pt>
                <c:pt idx="1">
                  <c:v>2.3187944242124949</c:v>
                </c:pt>
              </c:numCache>
            </c:numRef>
          </c:xVal>
          <c:yVal>
            <c:numRef>
              <c:f>Programm!$G$138:$H$138</c:f>
              <c:numCache>
                <c:formatCode>General</c:formatCode>
                <c:ptCount val="2"/>
                <c:pt idx="0">
                  <c:v>-2.4866025855051794</c:v>
                </c:pt>
                <c:pt idx="1">
                  <c:v>-1.6786025855051794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E5-4002-9101-56BB8A020CB1}"/>
            </c:ext>
          </c:extLst>
        </c:ser>
        <c:ser>
          <c:idx val="4"/>
          <c:order val="4"/>
          <c:tx>
            <c:v>IB</c:v>
          </c:tx>
          <c:spPr>
            <a:ln w="38100">
              <a:solidFill>
                <a:srgbClr val="990033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Programm!$G$139:$H$139</c:f>
              <c:numCache>
                <c:formatCode>General</c:formatCode>
                <c:ptCount val="2"/>
                <c:pt idx="0">
                  <c:v>0</c:v>
                </c:pt>
                <c:pt idx="1">
                  <c:v>2.3187944242124949</c:v>
                </c:pt>
              </c:numCache>
            </c:numRef>
          </c:xVal>
          <c:yVal>
            <c:numRef>
              <c:f>Programm!$G$140:$H$140</c:f>
              <c:numCache>
                <c:formatCode>General</c:formatCode>
                <c:ptCount val="2"/>
                <c:pt idx="0">
                  <c:v>0</c:v>
                </c:pt>
                <c:pt idx="1">
                  <c:v>-1.6786025855051794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E5-4002-9101-56BB8A020CB1}"/>
            </c:ext>
          </c:extLst>
        </c:ser>
        <c:ser>
          <c:idx val="5"/>
          <c:order val="5"/>
          <c:tx>
            <c:v>UE</c:v>
          </c:tx>
          <c:spPr>
            <a:ln w="38100">
              <a:solidFill>
                <a:srgbClr val="0000FF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Programm!$G$135:$H$135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xVal>
          <c:yVal>
            <c:numRef>
              <c:f>Programm!$G$136:$H$136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E5-4002-9101-56BB8A020CB1}"/>
            </c:ext>
          </c:extLst>
        </c:ser>
        <c:ser>
          <c:idx val="6"/>
          <c:order val="6"/>
          <c:tx>
            <c:v>IBR</c:v>
          </c:tx>
          <c:spPr>
            <a:ln w="25400">
              <a:solidFill>
                <a:srgbClr val="0033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Programm!$K$135:$L$135</c:f>
              <c:numCache>
                <c:formatCode>General</c:formatCode>
                <c:ptCount val="2"/>
                <c:pt idx="0">
                  <c:v>8</c:v>
                </c:pt>
                <c:pt idx="1">
                  <c:v>9.1593972121062475</c:v>
                </c:pt>
              </c:numCache>
            </c:numRef>
          </c:xVal>
          <c:yVal>
            <c:numRef>
              <c:f>Programm!$K$136:$L$136</c:f>
              <c:numCache>
                <c:formatCode>General</c:formatCode>
                <c:ptCount val="2"/>
                <c:pt idx="0">
                  <c:v>0</c:v>
                </c:pt>
                <c:pt idx="1">
                  <c:v>-0.83930129275258969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E5-4002-9101-56BB8A020CB1}"/>
            </c:ext>
          </c:extLst>
        </c:ser>
        <c:ser>
          <c:idx val="7"/>
          <c:order val="7"/>
          <c:tx>
            <c:v>IBjXb</c:v>
          </c:tx>
          <c:spPr>
            <a:ln w="25400">
              <a:solidFill>
                <a:srgbClr val="0033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Programm!$K$137:$L$137</c:f>
              <c:numCache>
                <c:formatCode>General</c:formatCode>
                <c:ptCount val="2"/>
                <c:pt idx="0">
                  <c:v>9.1593972121062475</c:v>
                </c:pt>
                <c:pt idx="1">
                  <c:v>9.9986985048588366</c:v>
                </c:pt>
              </c:numCache>
            </c:numRef>
          </c:xVal>
          <c:yVal>
            <c:numRef>
              <c:f>Programm!$K$138:$L$138</c:f>
              <c:numCache>
                <c:formatCode>General</c:formatCode>
                <c:ptCount val="2"/>
                <c:pt idx="0">
                  <c:v>-0.83930129275258969</c:v>
                </c:pt>
                <c:pt idx="1">
                  <c:v>0.32009591935365778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E5-4002-9101-56BB8A020CB1}"/>
            </c:ext>
          </c:extLst>
        </c:ser>
        <c:ser>
          <c:idx val="8"/>
          <c:order val="8"/>
          <c:tx>
            <c:v>deltaU</c:v>
          </c:tx>
          <c:spPr>
            <a:ln w="38100">
              <a:solidFill>
                <a:srgbClr val="0099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Programm!$K$139:$L$139</c:f>
              <c:numCache>
                <c:formatCode>General</c:formatCode>
                <c:ptCount val="2"/>
                <c:pt idx="0">
                  <c:v>8</c:v>
                </c:pt>
                <c:pt idx="1">
                  <c:v>9.9986985048588366</c:v>
                </c:pt>
              </c:numCache>
            </c:numRef>
          </c:xVal>
          <c:yVal>
            <c:numRef>
              <c:f>Programm!$K$140:$L$140</c:f>
              <c:numCache>
                <c:formatCode>General</c:formatCode>
                <c:ptCount val="2"/>
                <c:pt idx="0">
                  <c:v>0</c:v>
                </c:pt>
                <c:pt idx="1">
                  <c:v>0.32009591935365778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E5-4002-9101-56BB8A020CB1}"/>
            </c:ext>
          </c:extLst>
        </c:ser>
        <c:ser>
          <c:idx val="9"/>
          <c:order val="9"/>
          <c:tx>
            <c:v>UA</c:v>
          </c:tx>
          <c:spPr>
            <a:ln w="38100">
              <a:solidFill>
                <a:srgbClr val="9900CC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Programm!$O$135:$P$135</c:f>
              <c:numCache>
                <c:formatCode>General</c:formatCode>
                <c:ptCount val="2"/>
                <c:pt idx="0">
                  <c:v>0</c:v>
                </c:pt>
                <c:pt idx="1">
                  <c:v>9.9986985048588366</c:v>
                </c:pt>
              </c:numCache>
            </c:numRef>
          </c:xVal>
          <c:yVal>
            <c:numRef>
              <c:f>Programm!$O$136:$P$136</c:f>
              <c:numCache>
                <c:formatCode>General</c:formatCode>
                <c:ptCount val="2"/>
                <c:pt idx="0">
                  <c:v>0</c:v>
                </c:pt>
                <c:pt idx="1">
                  <c:v>0.32009591935365778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E5-4002-9101-56BB8A020CB1}"/>
            </c:ext>
          </c:extLst>
        </c:ser>
        <c:ser>
          <c:idx val="10"/>
          <c:order val="10"/>
          <c:tx>
            <c:v>ICA</c:v>
          </c:tx>
          <c:spPr>
            <a:ln w="38100">
              <a:solidFill>
                <a:srgbClr val="CC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Programm!$U$135:$V$135</c:f>
              <c:numCache>
                <c:formatCode>General</c:formatCode>
                <c:ptCount val="2"/>
                <c:pt idx="0">
                  <c:v>2.3187944242124949</c:v>
                </c:pt>
                <c:pt idx="1">
                  <c:v>2.2864647363577757</c:v>
                </c:pt>
              </c:numCache>
            </c:numRef>
          </c:xVal>
          <c:yVal>
            <c:numRef>
              <c:f>Programm!$U$136:$V$136</c:f>
              <c:numCache>
                <c:formatCode>General</c:formatCode>
                <c:ptCount val="2"/>
                <c:pt idx="0">
                  <c:v>-1.6786025855051794</c:v>
                </c:pt>
                <c:pt idx="1">
                  <c:v>-0.66873403651443675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60E5-4002-9101-56BB8A020CB1}"/>
            </c:ext>
          </c:extLst>
        </c:ser>
        <c:ser>
          <c:idx val="11"/>
          <c:order val="11"/>
          <c:tx>
            <c:v>IA</c:v>
          </c:tx>
          <c:spPr>
            <a:ln w="38100">
              <a:solidFill>
                <a:srgbClr val="990000"/>
              </a:solidFill>
              <a:tailEnd type="triangle" w="lg" len="lg"/>
            </a:ln>
          </c:spPr>
          <c:marker>
            <c:symbol val="none"/>
          </c:marker>
          <c:xVal>
            <c:numRef>
              <c:f>Programm!$U$137:$V$137</c:f>
              <c:numCache>
                <c:formatCode>General</c:formatCode>
                <c:ptCount val="2"/>
                <c:pt idx="0">
                  <c:v>0</c:v>
                </c:pt>
                <c:pt idx="1">
                  <c:v>2.2864647363577757</c:v>
                </c:pt>
              </c:numCache>
            </c:numRef>
          </c:xVal>
          <c:yVal>
            <c:numRef>
              <c:f>Programm!$U$138:$V$138</c:f>
              <c:numCache>
                <c:formatCode>General</c:formatCode>
                <c:ptCount val="2"/>
                <c:pt idx="0">
                  <c:v>0</c:v>
                </c:pt>
                <c:pt idx="1">
                  <c:v>-0.66873403651443675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0E5-4002-9101-56BB8A020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57024"/>
        <c:axId val="105858944"/>
      </c:scatterChart>
      <c:valAx>
        <c:axId val="105857024"/>
        <c:scaling>
          <c:orientation val="minMax"/>
          <c:max val="1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layout>
            <c:manualLayout>
              <c:xMode val="edge"/>
              <c:yMode val="edge"/>
              <c:x val="0.49628204344034732"/>
              <c:y val="0.94930102368656011"/>
            </c:manualLayout>
          </c:layout>
          <c:overlay val="0"/>
          <c:spPr>
            <a:noFill/>
          </c:spPr>
        </c:title>
        <c:numFmt formatCode="General" sourceLinked="1"/>
        <c:majorTickMark val="out"/>
        <c:minorTickMark val="none"/>
        <c:tickLblPos val="nextTo"/>
        <c:crossAx val="105858944"/>
        <c:crosses val="autoZero"/>
        <c:crossBetween val="midCat"/>
        <c:majorUnit val="1"/>
        <c:minorUnit val="0.1"/>
      </c:valAx>
      <c:valAx>
        <c:axId val="105858944"/>
        <c:scaling>
          <c:orientation val="minMax"/>
          <c:max val="6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857024"/>
        <c:crosses val="autoZero"/>
        <c:crossBetween val="midCat"/>
        <c:majorUnit val="1"/>
        <c:minorUnit val="0.1"/>
      </c:valAx>
    </c:plotArea>
    <c:legend>
      <c:legendPos val="r"/>
      <c:layout>
        <c:manualLayout>
          <c:xMode val="edge"/>
          <c:yMode val="edge"/>
          <c:x val="8.9825142410029826E-2"/>
          <c:y val="5.9758070411615571E-2"/>
          <c:w val="0.85005518994790785"/>
          <c:h val="9.7886796168553017E-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Scroll" dx="16" fmlaLink="D134" horiz="1" max="90" page="10" val="34"/>
</file>

<file path=xl/ctrlProps/ctrlProp2.xml><?xml version="1.0" encoding="utf-8"?>
<formControlPr xmlns="http://schemas.microsoft.com/office/spreadsheetml/2009/9/main" objectType="Scroll" dx="16" fmlaLink="A134" horiz="1" max="180" page="10" val="137"/>
</file>

<file path=xl/ctrlProps/ctrlProp3.xml><?xml version="1.0" encoding="utf-8"?>
<formControlPr xmlns="http://schemas.microsoft.com/office/spreadsheetml/2009/9/main" objectType="Scroll" dx="16" fmlaLink="Q2" horiz="1" max="200" page="10" val="101"/>
</file>

<file path=xl/ctrlProps/ctrlProp4.xml><?xml version="1.0" encoding="utf-8"?>
<formControlPr xmlns="http://schemas.microsoft.com/office/spreadsheetml/2009/9/main" objectType="Scroll" dx="16" fmlaLink="R2" horiz="1" max="10" page="10" val="5"/>
</file>

<file path=xl/ctrlProps/ctrlProp5.xml><?xml version="1.0" encoding="utf-8"?>
<formControlPr xmlns="http://schemas.microsoft.com/office/spreadsheetml/2009/9/main" objectType="Scroll" dx="16" fmlaLink="S2" horiz="1" max="10" min="1" page="10" val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0</xdr:row>
      <xdr:rowOff>19051</xdr:rowOff>
    </xdr:from>
    <xdr:to>
      <xdr:col>9</xdr:col>
      <xdr:colOff>657226</xdr:colOff>
      <xdr:row>36</xdr:row>
      <xdr:rowOff>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12700</xdr:rowOff>
        </xdr:from>
        <xdr:to>
          <xdr:col>11</xdr:col>
          <xdr:colOff>749300</xdr:colOff>
          <xdr:row>4</xdr:row>
          <xdr:rowOff>25400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215900</xdr:colOff>
          <xdr:row>3</xdr:row>
          <xdr:rowOff>25400</xdr:rowOff>
        </xdr:from>
        <xdr:to>
          <xdr:col>12</xdr:col>
          <xdr:colOff>939800</xdr:colOff>
          <xdr:row>4</xdr:row>
          <xdr:rowOff>25400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15</xdr:row>
          <xdr:rowOff>25400</xdr:rowOff>
        </xdr:from>
        <xdr:to>
          <xdr:col>11</xdr:col>
          <xdr:colOff>749300</xdr:colOff>
          <xdr:row>16</xdr:row>
          <xdr:rowOff>12700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63500</xdr:colOff>
          <xdr:row>7</xdr:row>
          <xdr:rowOff>12700</xdr:rowOff>
        </xdr:from>
        <xdr:to>
          <xdr:col>11</xdr:col>
          <xdr:colOff>774700</xdr:colOff>
          <xdr:row>7</xdr:row>
          <xdr:rowOff>190500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50800</xdr:colOff>
          <xdr:row>11</xdr:row>
          <xdr:rowOff>25400</xdr:rowOff>
        </xdr:from>
        <xdr:to>
          <xdr:col>11</xdr:col>
          <xdr:colOff>762000</xdr:colOff>
          <xdr:row>12</xdr:row>
          <xdr:rowOff>25400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10</xdr:col>
      <xdr:colOff>47626</xdr:colOff>
      <xdr:row>21</xdr:row>
      <xdr:rowOff>99456</xdr:rowOff>
    </xdr:from>
    <xdr:to>
      <xdr:col>14</xdr:col>
      <xdr:colOff>613577</xdr:colOff>
      <xdr:row>35</xdr:row>
      <xdr:rowOff>9526</xdr:rowOff>
    </xdr:to>
    <xdr:pic>
      <xdr:nvPicPr>
        <xdr:cNvPr id="9" name="chart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126" y="4052331"/>
          <a:ext cx="4137826" cy="244372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15</xdr:col>
      <xdr:colOff>742949</xdr:colOff>
      <xdr:row>0</xdr:row>
      <xdr:rowOff>152400</xdr:rowOff>
    </xdr:from>
    <xdr:to>
      <xdr:col>21</xdr:col>
      <xdr:colOff>394335</xdr:colOff>
      <xdr:row>13</xdr:row>
      <xdr:rowOff>5047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906374" y="152400"/>
          <a:ext cx="4337686" cy="2300572"/>
        </a:xfrm>
        <a:prstGeom prst="rect">
          <a:avLst/>
        </a:prstGeom>
      </xdr:spPr>
    </xdr:pic>
    <xdr:clientData/>
  </xdr:twoCellAnchor>
  <xdr:twoCellAnchor>
    <xdr:from>
      <xdr:col>16</xdr:col>
      <xdr:colOff>47625</xdr:colOff>
      <xdr:row>12</xdr:row>
      <xdr:rowOff>57150</xdr:rowOff>
    </xdr:from>
    <xdr:to>
      <xdr:col>21</xdr:col>
      <xdr:colOff>238125</xdr:colOff>
      <xdr:row>12</xdr:row>
      <xdr:rowOff>57150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2992100" y="2305050"/>
          <a:ext cx="4095750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485775</xdr:colOff>
      <xdr:row>26</xdr:row>
      <xdr:rowOff>85725</xdr:rowOff>
    </xdr:from>
    <xdr:to>
      <xdr:col>19</xdr:col>
      <xdr:colOff>590566</xdr:colOff>
      <xdr:row>32</xdr:row>
      <xdr:rowOff>114300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1300" y="4943475"/>
          <a:ext cx="1666891" cy="1114425"/>
        </a:xfrm>
        <a:prstGeom prst="rect">
          <a:avLst/>
        </a:prstGeom>
      </xdr:spPr>
    </xdr:pic>
    <xdr:clientData/>
  </xdr:twoCellAnchor>
  <xdr:twoCellAnchor>
    <xdr:from>
      <xdr:col>15</xdr:col>
      <xdr:colOff>165735</xdr:colOff>
      <xdr:row>16</xdr:row>
      <xdr:rowOff>123825</xdr:rowOff>
    </xdr:from>
    <xdr:to>
      <xdr:col>22</xdr:col>
      <xdr:colOff>192757</xdr:colOff>
      <xdr:row>23</xdr:row>
      <xdr:rowOff>49615</xdr:rowOff>
    </xdr:to>
    <xdr:sp macro="" textlink="">
      <xdr:nvSpPr>
        <xdr:cNvPr id="13" name="Textplatzhalter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/>
        </xdr:cNvSpPr>
      </xdr:nvSpPr>
      <xdr:spPr>
        <a:xfrm>
          <a:off x="12329160" y="3171825"/>
          <a:ext cx="5494372" cy="1192615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15</xdr:col>
      <xdr:colOff>13757</xdr:colOff>
      <xdr:row>33</xdr:row>
      <xdr:rowOff>82350</xdr:rowOff>
    </xdr:from>
    <xdr:to>
      <xdr:col>16</xdr:col>
      <xdr:colOff>84667</xdr:colOff>
      <xdr:row>35</xdr:row>
      <xdr:rowOff>47815</xdr:rowOff>
    </xdr:to>
    <xdr:pic>
      <xdr:nvPicPr>
        <xdr:cNvPr id="15" name="Grafik 14" descr="imag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5674" y="6453517"/>
          <a:ext cx="949326" cy="335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929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729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3906" y="6000750"/>
          <a:ext cx="1631649" cy="1257300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10001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8216613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119061</xdr:colOff>
      <xdr:row>1</xdr:row>
      <xdr:rowOff>9526</xdr:rowOff>
    </xdr:from>
    <xdr:to>
      <xdr:col>18</xdr:col>
      <xdr:colOff>550545</xdr:colOff>
      <xdr:row>14</xdr:row>
      <xdr:rowOff>180976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167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967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16</xdr:col>
      <xdr:colOff>738680</xdr:colOff>
      <xdr:row>38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906" y="6000750"/>
          <a:ext cx="1631649" cy="1285875"/>
        </a:xfrm>
        <a:prstGeom prst="rect">
          <a:avLst/>
        </a:prstGeom>
      </xdr:spPr>
    </xdr:pic>
    <xdr:clientData/>
  </xdr:twoCellAnchor>
  <xdr:twoCellAnchor>
    <xdr:from>
      <xdr:col>11</xdr:col>
      <xdr:colOff>714375</xdr:colOff>
      <xdr:row>19</xdr:row>
      <xdr:rowOff>114300</xdr:rowOff>
    </xdr:from>
    <xdr:to>
      <xdr:col>20</xdr:col>
      <xdr:colOff>64169</xdr:colOff>
      <xdr:row>27</xdr:row>
      <xdr:rowOff>78190</xdr:rowOff>
    </xdr:to>
    <xdr:sp macro="" textlink="">
      <xdr:nvSpPr>
        <xdr:cNvPr id="10" name="Textplatzhalt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/>
        </xdr:cNvSpPr>
      </xdr:nvSpPr>
      <xdr:spPr>
        <a:xfrm>
          <a:off x="9239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43</xdr:row>
      <xdr:rowOff>25113</xdr:rowOff>
    </xdr:from>
    <xdr:to>
      <xdr:col>13</xdr:col>
      <xdr:colOff>235743</xdr:colOff>
      <xdr:row>44</xdr:row>
      <xdr:rowOff>182232</xdr:rowOff>
    </xdr:to>
    <xdr:pic>
      <xdr:nvPicPr>
        <xdr:cNvPr id="11" name="Grafik 10" descr="imag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8016588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22410</xdr:colOff>
      <xdr:row>3</xdr:row>
      <xdr:rowOff>184286</xdr:rowOff>
    </xdr:from>
    <xdr:to>
      <xdr:col>11</xdr:col>
      <xdr:colOff>737781</xdr:colOff>
      <xdr:row>32</xdr:row>
      <xdr:rowOff>179294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59" t="1833" b="203"/>
        <a:stretch/>
      </xdr:blipFill>
      <xdr:spPr>
        <a:xfrm>
          <a:off x="22410" y="755786"/>
          <a:ext cx="9243047" cy="551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7"/>
  <sheetViews>
    <sheetView tabSelected="1" zoomScale="120" zoomScaleNormal="120" workbookViewId="0">
      <selection activeCell="P31" sqref="P31"/>
    </sheetView>
  </sheetViews>
  <sheetFormatPr baseColWidth="10" defaultColWidth="11.5" defaultRowHeight="15" x14ac:dyDescent="0.2"/>
  <cols>
    <col min="1" max="2" width="11.5" style="1"/>
    <col min="3" max="3" width="11.5" style="2"/>
    <col min="4" max="5" width="11.5" style="1"/>
    <col min="6" max="6" width="11.5" style="2"/>
    <col min="7" max="9" width="11.5" style="1"/>
    <col min="10" max="10" width="11.5" style="2"/>
    <col min="11" max="11" width="11.5" style="1"/>
    <col min="12" max="12" width="11.83203125" style="1" customWidth="1"/>
    <col min="13" max="13" width="17.33203125" style="1" bestFit="1" customWidth="1"/>
    <col min="14" max="24" width="11.5" style="1"/>
    <col min="25" max="25" width="11.5" style="2"/>
    <col min="26" max="16384" width="11.5" style="1"/>
  </cols>
  <sheetData>
    <row r="1" spans="6:34" x14ac:dyDescent="0.2">
      <c r="F1" s="3"/>
      <c r="G1" s="3"/>
      <c r="I1" s="3"/>
      <c r="L1" s="18" t="s">
        <v>38</v>
      </c>
      <c r="P1" s="7"/>
      <c r="Q1" s="8"/>
      <c r="R1" s="8"/>
      <c r="S1" s="8"/>
      <c r="T1" s="7"/>
      <c r="U1" s="7"/>
      <c r="V1" s="7"/>
      <c r="W1" s="7"/>
    </row>
    <row r="2" spans="6:34" x14ac:dyDescent="0.2">
      <c r="F2" s="3"/>
      <c r="G2" s="3"/>
      <c r="I2" s="3"/>
      <c r="P2" s="7"/>
      <c r="Q2" s="20">
        <v>101</v>
      </c>
      <c r="R2" s="20">
        <v>5</v>
      </c>
      <c r="S2" s="20">
        <v>5</v>
      </c>
      <c r="T2" s="7"/>
      <c r="U2" s="7"/>
      <c r="V2" s="7"/>
      <c r="W2" s="7"/>
    </row>
    <row r="3" spans="6:34" x14ac:dyDescent="0.2">
      <c r="F3" s="3"/>
      <c r="G3" s="3"/>
      <c r="I3" s="4"/>
      <c r="L3" s="14" t="s">
        <v>36</v>
      </c>
      <c r="M3" s="14" t="s">
        <v>37</v>
      </c>
      <c r="P3" s="7"/>
      <c r="Q3" s="7"/>
      <c r="R3" s="7"/>
      <c r="S3" s="7"/>
      <c r="T3" s="7"/>
      <c r="U3" s="7"/>
      <c r="V3" s="7"/>
      <c r="W3" s="7"/>
      <c r="Z3" s="2"/>
      <c r="AA3" s="2"/>
      <c r="AB3" s="2"/>
      <c r="AC3" s="2"/>
      <c r="AD3" s="2"/>
      <c r="AE3" s="2"/>
      <c r="AF3" s="2"/>
      <c r="AG3" s="2"/>
      <c r="AH3" s="2"/>
    </row>
    <row r="4" spans="6:34" x14ac:dyDescent="0.2">
      <c r="F4" s="3"/>
      <c r="G4" s="3"/>
      <c r="L4" s="44"/>
      <c r="M4" s="44"/>
      <c r="P4" s="7"/>
      <c r="Q4" s="7"/>
      <c r="R4" s="7"/>
      <c r="S4" s="7"/>
      <c r="T4" s="7"/>
      <c r="U4" s="7"/>
      <c r="V4" s="7"/>
      <c r="W4" s="7"/>
      <c r="AD4" s="2"/>
      <c r="AE4" s="2"/>
      <c r="AF4" s="2"/>
      <c r="AG4" s="2"/>
      <c r="AH4" s="2"/>
    </row>
    <row r="5" spans="6:34" x14ac:dyDescent="0.2">
      <c r="F5" s="3"/>
      <c r="G5" s="3"/>
      <c r="L5" s="40">
        <f>C134</f>
        <v>3.4</v>
      </c>
      <c r="M5" s="40">
        <f>A133</f>
        <v>47</v>
      </c>
      <c r="O5" s="12"/>
      <c r="P5" s="7"/>
      <c r="Q5" s="8">
        <v>80</v>
      </c>
      <c r="R5" s="9"/>
      <c r="S5" s="7"/>
      <c r="T5" s="7"/>
      <c r="U5" s="7"/>
      <c r="V5" s="7"/>
      <c r="W5" s="7"/>
      <c r="AD5" s="2"/>
      <c r="AE5" s="2"/>
      <c r="AF5" s="2"/>
      <c r="AG5" s="2"/>
      <c r="AH5" s="2"/>
    </row>
    <row r="6" spans="6:34" x14ac:dyDescent="0.2">
      <c r="F6" s="3"/>
      <c r="G6" s="3"/>
      <c r="M6" s="13"/>
      <c r="N6" s="13"/>
      <c r="P6" s="7"/>
      <c r="Q6" s="7"/>
      <c r="R6" s="7"/>
      <c r="S6" s="7"/>
      <c r="T6" s="7"/>
      <c r="U6" s="7"/>
      <c r="V6" s="7"/>
      <c r="W6" s="7"/>
      <c r="AE6" s="2"/>
      <c r="AF6" s="2"/>
      <c r="AG6" s="2"/>
      <c r="AH6" s="2"/>
    </row>
    <row r="7" spans="6:34" ht="16" x14ac:dyDescent="0.2">
      <c r="F7" s="3"/>
      <c r="G7" s="3"/>
      <c r="L7" s="17" t="s">
        <v>5</v>
      </c>
      <c r="M7" s="15" t="s">
        <v>44</v>
      </c>
      <c r="N7" s="16" t="s">
        <v>23</v>
      </c>
      <c r="P7" s="9"/>
      <c r="Q7" s="7"/>
      <c r="R7" s="7"/>
      <c r="S7" s="7"/>
      <c r="T7" s="7"/>
      <c r="U7" s="7"/>
      <c r="V7" s="9"/>
      <c r="W7" s="7"/>
      <c r="AE7" s="2"/>
      <c r="AF7" s="2"/>
      <c r="AG7" s="2"/>
      <c r="AH7" s="2"/>
    </row>
    <row r="8" spans="6:34" ht="16" x14ac:dyDescent="0.2">
      <c r="F8" s="3"/>
      <c r="G8" s="3"/>
      <c r="L8" s="29"/>
      <c r="M8" s="30">
        <f>M5</f>
        <v>47</v>
      </c>
      <c r="N8" s="31">
        <f>COS(B133)</f>
        <v>0.68199836006249848</v>
      </c>
      <c r="P8" s="7"/>
      <c r="Q8" s="7"/>
      <c r="R8" s="7"/>
      <c r="S8" s="7"/>
      <c r="T8" s="7"/>
      <c r="U8" s="7"/>
      <c r="V8" s="7"/>
      <c r="W8" s="7"/>
      <c r="AE8" s="2"/>
      <c r="AF8" s="2"/>
      <c r="AG8" s="2"/>
      <c r="AH8" s="2"/>
    </row>
    <row r="9" spans="6:34" ht="16" x14ac:dyDescent="0.2">
      <c r="F9" s="3"/>
      <c r="G9" s="3"/>
      <c r="J9" s="1"/>
      <c r="L9" s="43">
        <f>R2/10</f>
        <v>0.5</v>
      </c>
      <c r="M9" s="32" t="s">
        <v>45</v>
      </c>
      <c r="N9" s="33" t="s">
        <v>20</v>
      </c>
      <c r="P9" s="7"/>
      <c r="Q9" s="7"/>
      <c r="R9" s="7"/>
      <c r="S9" s="7"/>
      <c r="T9" s="7"/>
      <c r="U9" s="7"/>
      <c r="V9" s="7"/>
      <c r="W9" s="7"/>
      <c r="Y9" s="1"/>
      <c r="AD9" s="2"/>
      <c r="AE9" s="2"/>
      <c r="AF9" s="2"/>
      <c r="AG9" s="2"/>
      <c r="AH9" s="2"/>
    </row>
    <row r="10" spans="6:34" ht="16" x14ac:dyDescent="0.2">
      <c r="F10" s="3"/>
      <c r="G10" s="3"/>
      <c r="J10" s="1"/>
      <c r="L10" s="13"/>
      <c r="M10" s="30">
        <f>H133</f>
        <v>18.136511561233526</v>
      </c>
      <c r="N10" s="31">
        <f>I133</f>
        <v>0.95031756103684228</v>
      </c>
      <c r="P10" s="7"/>
      <c r="Q10" s="7"/>
      <c r="R10" s="7"/>
      <c r="S10" s="7"/>
      <c r="T10" s="7"/>
      <c r="U10" s="7"/>
      <c r="V10" s="7"/>
      <c r="W10" s="7"/>
      <c r="Y10" s="1"/>
      <c r="AD10" s="2"/>
      <c r="AE10" s="2"/>
      <c r="AF10" s="2"/>
      <c r="AG10" s="2"/>
      <c r="AH10" s="2"/>
    </row>
    <row r="11" spans="6:34" x14ac:dyDescent="0.2">
      <c r="F11" s="3"/>
      <c r="G11" s="3"/>
      <c r="J11" s="1"/>
      <c r="L11" s="17" t="s">
        <v>14</v>
      </c>
      <c r="M11" s="34"/>
      <c r="N11" s="34"/>
      <c r="O11" s="2"/>
      <c r="P11" s="7"/>
      <c r="Q11" s="7"/>
      <c r="R11" s="7"/>
      <c r="S11" s="7"/>
      <c r="T11" s="7"/>
      <c r="U11" s="7"/>
      <c r="V11" s="7"/>
      <c r="W11" s="7"/>
      <c r="Y11" s="1"/>
      <c r="AD11" s="2"/>
      <c r="AE11" s="2"/>
      <c r="AF11" s="2"/>
      <c r="AG11" s="2"/>
      <c r="AH11" s="2"/>
    </row>
    <row r="12" spans="6:34" x14ac:dyDescent="0.2">
      <c r="F12" s="3"/>
      <c r="G12" s="3"/>
      <c r="J12" s="1"/>
      <c r="L12" s="29"/>
      <c r="M12" s="35"/>
      <c r="N12" s="35"/>
      <c r="P12" s="7"/>
      <c r="Q12" s="7"/>
      <c r="R12" s="7"/>
      <c r="S12" s="7"/>
      <c r="T12" s="7"/>
      <c r="U12" s="7"/>
      <c r="V12" s="7"/>
      <c r="W12" s="7"/>
      <c r="Y12" s="1"/>
      <c r="AD12" s="2"/>
      <c r="AE12" s="2"/>
      <c r="AF12" s="2"/>
      <c r="AG12" s="2"/>
      <c r="AH12" s="2"/>
    </row>
    <row r="13" spans="6:34" ht="16" x14ac:dyDescent="0.2">
      <c r="F13" s="4"/>
      <c r="G13" s="3"/>
      <c r="J13" s="1"/>
      <c r="L13" s="43">
        <f>S2/10</f>
        <v>0.5</v>
      </c>
      <c r="M13" s="36" t="s">
        <v>46</v>
      </c>
      <c r="N13" s="37" t="s">
        <v>50</v>
      </c>
      <c r="P13" s="7"/>
      <c r="Q13" s="7"/>
      <c r="R13" s="7"/>
      <c r="S13" s="7"/>
      <c r="T13" s="7"/>
      <c r="U13" s="7"/>
      <c r="V13" s="7"/>
      <c r="W13" s="7"/>
      <c r="Y13" s="1"/>
      <c r="AD13" s="2"/>
    </row>
    <row r="14" spans="6:34" ht="16" x14ac:dyDescent="0.2">
      <c r="F14" s="4"/>
      <c r="G14" s="3"/>
      <c r="J14" s="1"/>
      <c r="M14" s="38">
        <f>E133*F133*C133</f>
        <v>18.550355393699959</v>
      </c>
      <c r="N14" s="39">
        <f>E133*F133*D133</f>
        <v>19.892820684041435</v>
      </c>
      <c r="P14" s="7"/>
      <c r="Q14" s="7"/>
      <c r="R14" s="7"/>
      <c r="S14" s="7"/>
      <c r="T14" s="7"/>
      <c r="U14" s="7"/>
      <c r="V14" s="7"/>
      <c r="W14" s="7"/>
      <c r="Y14" s="1"/>
      <c r="AD14" s="2"/>
    </row>
    <row r="15" spans="6:34" ht="16" x14ac:dyDescent="0.2">
      <c r="F15" s="4"/>
      <c r="G15" s="3"/>
      <c r="J15" s="1"/>
      <c r="L15" s="17" t="s">
        <v>12</v>
      </c>
      <c r="M15" s="36" t="s">
        <v>47</v>
      </c>
      <c r="N15" s="37" t="s">
        <v>51</v>
      </c>
      <c r="P15" s="7"/>
      <c r="Q15" s="7"/>
      <c r="R15" s="7"/>
      <c r="S15" s="7"/>
      <c r="T15" s="7"/>
      <c r="U15" s="7"/>
      <c r="V15" s="7"/>
      <c r="W15" s="7"/>
      <c r="Y15" s="1"/>
      <c r="AD15" s="2"/>
    </row>
    <row r="16" spans="6:34" ht="16" x14ac:dyDescent="0.2">
      <c r="F16" s="4"/>
      <c r="G16" s="3"/>
      <c r="J16" s="1"/>
      <c r="L16" s="29"/>
      <c r="M16" s="38">
        <f>K133*L133*I133</f>
        <v>22.647612504611775</v>
      </c>
      <c r="N16" s="39">
        <f>K133*L133*J133</f>
        <v>7.4183580428992748</v>
      </c>
      <c r="P16" s="7"/>
      <c r="Q16" s="7"/>
      <c r="R16" s="7"/>
      <c r="S16" s="7"/>
      <c r="T16" s="7"/>
      <c r="U16" s="7"/>
      <c r="V16" s="7"/>
      <c r="W16" s="7"/>
      <c r="Y16" s="1"/>
    </row>
    <row r="17" spans="6:25" x14ac:dyDescent="0.2">
      <c r="F17" s="4"/>
      <c r="G17" s="3"/>
      <c r="J17" s="1"/>
      <c r="L17" s="43">
        <f>Q2/1000</f>
        <v>0.10100000000000001</v>
      </c>
      <c r="P17" s="7"/>
      <c r="Q17" s="7"/>
      <c r="R17" s="7"/>
      <c r="S17" s="7"/>
      <c r="T17" s="7"/>
      <c r="U17" s="7"/>
      <c r="V17" s="7"/>
      <c r="W17" s="7"/>
      <c r="Y17" s="1"/>
    </row>
    <row r="18" spans="6:25" x14ac:dyDescent="0.2">
      <c r="F18" s="4"/>
      <c r="G18" s="3"/>
      <c r="J18" s="1"/>
      <c r="P18" s="7"/>
      <c r="Q18" s="7"/>
      <c r="R18" s="7"/>
      <c r="S18" s="7"/>
      <c r="T18" s="7"/>
      <c r="U18" s="7"/>
      <c r="V18" s="7"/>
      <c r="W18" s="7"/>
      <c r="Y18" s="1"/>
    </row>
    <row r="19" spans="6:25" x14ac:dyDescent="0.2">
      <c r="F19" s="4"/>
      <c r="G19" s="3"/>
      <c r="J19" s="1"/>
      <c r="M19" s="35"/>
      <c r="P19" s="7"/>
      <c r="Q19" s="7"/>
      <c r="R19" s="7"/>
      <c r="S19" s="7"/>
      <c r="T19" s="7"/>
      <c r="U19" s="7"/>
      <c r="V19" s="7"/>
      <c r="W19" s="7"/>
      <c r="Y19" s="1"/>
    </row>
    <row r="20" spans="6:25" x14ac:dyDescent="0.2">
      <c r="F20" s="4"/>
      <c r="G20" s="3"/>
      <c r="J20" s="1"/>
      <c r="P20" s="7"/>
      <c r="Q20" s="7"/>
      <c r="R20" s="7"/>
      <c r="S20" s="7"/>
      <c r="T20" s="7"/>
      <c r="U20" s="7"/>
      <c r="V20" s="7"/>
      <c r="W20" s="7"/>
      <c r="Y20" s="1"/>
    </row>
    <row r="21" spans="6:25" x14ac:dyDescent="0.2">
      <c r="F21" s="4"/>
      <c r="G21" s="3"/>
      <c r="J21" s="1"/>
      <c r="P21" s="7"/>
      <c r="Q21" s="7"/>
      <c r="R21" s="7"/>
      <c r="S21" s="7"/>
      <c r="T21" s="7"/>
      <c r="U21" s="7"/>
      <c r="V21" s="7"/>
      <c r="W21" s="7"/>
      <c r="Y21" s="1"/>
    </row>
    <row r="22" spans="6:25" x14ac:dyDescent="0.2">
      <c r="F22" s="4"/>
      <c r="G22" s="3"/>
      <c r="J22" s="1"/>
      <c r="P22" s="7"/>
      <c r="Q22" s="7"/>
      <c r="R22" s="7"/>
      <c r="S22" s="7"/>
      <c r="T22" s="7"/>
      <c r="U22" s="7"/>
      <c r="V22" s="7"/>
      <c r="W22" s="7"/>
      <c r="Y22" s="1"/>
    </row>
    <row r="23" spans="6:25" x14ac:dyDescent="0.2">
      <c r="F23" s="4"/>
      <c r="G23" s="3"/>
      <c r="J23" s="1"/>
      <c r="P23" s="7"/>
      <c r="Q23" s="7"/>
      <c r="R23" s="7"/>
      <c r="S23" s="7"/>
      <c r="T23" s="7"/>
      <c r="U23" s="7"/>
      <c r="V23" s="7"/>
      <c r="W23" s="7"/>
      <c r="Y23" s="1"/>
    </row>
    <row r="24" spans="6:25" x14ac:dyDescent="0.2">
      <c r="F24" s="4"/>
      <c r="G24" s="3"/>
      <c r="J24" s="1"/>
      <c r="P24" s="7"/>
      <c r="Q24" s="7"/>
      <c r="R24" s="7"/>
      <c r="S24" s="7"/>
      <c r="T24" s="7"/>
      <c r="U24" s="7"/>
      <c r="V24" s="7"/>
      <c r="W24" s="7"/>
      <c r="Y24" s="1"/>
    </row>
    <row r="25" spans="6:25" x14ac:dyDescent="0.2">
      <c r="F25" s="4"/>
      <c r="G25" s="3"/>
      <c r="J25" s="1"/>
      <c r="P25" s="7"/>
      <c r="Q25" s="7"/>
      <c r="R25" s="7"/>
      <c r="S25" s="7"/>
      <c r="T25" s="7"/>
      <c r="U25" s="7"/>
      <c r="V25" s="7"/>
      <c r="W25" s="7"/>
      <c r="Y25" s="1"/>
    </row>
    <row r="26" spans="6:25" x14ac:dyDescent="0.2">
      <c r="F26" s="4"/>
      <c r="G26" s="3"/>
      <c r="J26" s="1"/>
      <c r="P26" s="7"/>
      <c r="Q26" s="7"/>
      <c r="R26" s="7"/>
      <c r="S26" s="7"/>
      <c r="T26" s="7"/>
      <c r="U26" s="7"/>
      <c r="V26" s="7"/>
      <c r="W26" s="7"/>
      <c r="Y26" s="1"/>
    </row>
    <row r="27" spans="6:25" x14ac:dyDescent="0.2">
      <c r="F27" s="4"/>
      <c r="G27" s="3"/>
      <c r="J27" s="1"/>
      <c r="P27" s="7"/>
      <c r="Q27" s="7"/>
      <c r="R27" s="7"/>
      <c r="S27" s="7"/>
      <c r="T27" s="7"/>
      <c r="U27" s="7"/>
      <c r="V27" s="7"/>
      <c r="W27" s="7"/>
      <c r="Y27" s="1"/>
    </row>
    <row r="28" spans="6:25" x14ac:dyDescent="0.2">
      <c r="F28" s="4"/>
      <c r="G28" s="3"/>
      <c r="J28" s="1"/>
      <c r="P28" s="7"/>
      <c r="Q28" s="7"/>
      <c r="R28" s="7"/>
      <c r="S28" s="7"/>
      <c r="T28" s="7"/>
      <c r="U28" s="7"/>
      <c r="V28" s="7"/>
      <c r="W28" s="7"/>
      <c r="Y28" s="1"/>
    </row>
    <row r="29" spans="6:25" x14ac:dyDescent="0.2">
      <c r="F29" s="4"/>
      <c r="G29" s="3"/>
      <c r="J29" s="1"/>
      <c r="P29" s="7"/>
      <c r="Q29" s="7"/>
      <c r="R29" s="7"/>
      <c r="S29" s="7"/>
      <c r="T29" s="7"/>
      <c r="U29" s="7"/>
      <c r="V29" s="7"/>
      <c r="W29" s="7"/>
      <c r="Y29" s="1"/>
    </row>
    <row r="30" spans="6:25" x14ac:dyDescent="0.2">
      <c r="F30" s="4"/>
      <c r="G30" s="3"/>
      <c r="J30" s="1"/>
      <c r="P30" s="7"/>
      <c r="Q30" s="7"/>
      <c r="R30" s="7"/>
      <c r="S30" s="7"/>
      <c r="T30" s="7"/>
      <c r="U30" s="7"/>
      <c r="V30" s="7"/>
      <c r="W30" s="7"/>
      <c r="Y30" s="1"/>
    </row>
    <row r="31" spans="6:25" x14ac:dyDescent="0.2">
      <c r="F31" s="4"/>
      <c r="G31" s="3"/>
      <c r="J31" s="1"/>
      <c r="P31" s="7"/>
      <c r="Q31" s="7"/>
      <c r="R31" s="7"/>
      <c r="S31" s="7"/>
      <c r="T31" s="7"/>
      <c r="U31" s="7"/>
      <c r="V31" s="7"/>
      <c r="W31" s="7"/>
      <c r="Y31" s="1"/>
    </row>
    <row r="32" spans="6:25" x14ac:dyDescent="0.2">
      <c r="F32" s="4"/>
      <c r="G32" s="3"/>
      <c r="J32" s="1"/>
      <c r="P32" s="7"/>
      <c r="Q32" s="7"/>
      <c r="R32" s="7"/>
      <c r="S32" s="7"/>
      <c r="T32" s="7"/>
      <c r="U32" s="7"/>
      <c r="V32" s="7"/>
      <c r="W32" s="7"/>
      <c r="Y32" s="1"/>
    </row>
    <row r="33" spans="6:25" x14ac:dyDescent="0.2">
      <c r="F33" s="4"/>
      <c r="G33" s="3"/>
      <c r="J33" s="1"/>
      <c r="P33" s="7"/>
      <c r="Q33" s="7"/>
      <c r="R33" s="7"/>
      <c r="S33" s="7"/>
      <c r="T33" s="7"/>
      <c r="U33" s="7"/>
      <c r="V33" s="7"/>
      <c r="W33" s="7"/>
      <c r="Y33" s="1"/>
    </row>
    <row r="34" spans="6:25" x14ac:dyDescent="0.2">
      <c r="F34" s="4"/>
      <c r="G34" s="3"/>
      <c r="J34" s="1"/>
      <c r="P34" s="7"/>
      <c r="Q34" s="7"/>
      <c r="R34" s="7"/>
      <c r="S34" s="7"/>
      <c r="T34" s="7"/>
      <c r="U34" s="7"/>
      <c r="V34" s="7"/>
      <c r="W34" s="7"/>
      <c r="Y34" s="1"/>
    </row>
    <row r="35" spans="6:25" ht="14.5" customHeight="1" x14ac:dyDescent="0.2">
      <c r="F35" s="4"/>
      <c r="G35" s="3"/>
      <c r="J35" s="1"/>
      <c r="P35" s="48" t="s">
        <v>39</v>
      </c>
      <c r="Q35" s="48"/>
      <c r="R35" s="48"/>
      <c r="S35" s="48"/>
      <c r="T35" s="48"/>
      <c r="U35" s="48"/>
      <c r="V35" s="48"/>
      <c r="W35" s="7"/>
      <c r="Y35" s="1"/>
    </row>
    <row r="36" spans="6:25" x14ac:dyDescent="0.2">
      <c r="F36" s="4"/>
      <c r="G36" s="3"/>
      <c r="J36" s="1"/>
      <c r="P36" s="10" t="s">
        <v>40</v>
      </c>
      <c r="Q36" s="7"/>
      <c r="R36" s="7"/>
      <c r="S36" s="7"/>
      <c r="T36" s="7"/>
      <c r="U36" s="7"/>
      <c r="V36" s="7"/>
      <c r="W36" s="7"/>
      <c r="Y36" s="1"/>
    </row>
    <row r="37" spans="6:25" x14ac:dyDescent="0.2">
      <c r="F37" s="4"/>
      <c r="G37" s="3"/>
      <c r="J37" s="1"/>
      <c r="P37" s="7"/>
      <c r="Q37" s="7"/>
      <c r="R37" s="7"/>
      <c r="S37" s="7"/>
      <c r="T37" s="7"/>
      <c r="U37" s="7"/>
      <c r="V37" s="7"/>
      <c r="W37" s="7"/>
      <c r="Y37" s="1"/>
    </row>
    <row r="38" spans="6:25" x14ac:dyDescent="0.2">
      <c r="F38" s="4"/>
      <c r="G38" s="3"/>
      <c r="J38" s="1"/>
      <c r="P38" s="7"/>
      <c r="Q38" s="7"/>
      <c r="R38" s="7"/>
      <c r="S38" s="7"/>
      <c r="T38" s="7"/>
      <c r="U38" s="7"/>
      <c r="V38" s="7"/>
      <c r="W38" s="7"/>
      <c r="Y38" s="1"/>
    </row>
    <row r="39" spans="6:25" x14ac:dyDescent="0.2">
      <c r="F39" s="4"/>
      <c r="G39" s="3"/>
      <c r="J39" s="1"/>
      <c r="P39" s="7"/>
      <c r="Q39" s="7"/>
      <c r="R39" s="7"/>
      <c r="S39" s="7"/>
      <c r="T39" s="7"/>
      <c r="U39" s="7"/>
      <c r="V39" s="7"/>
      <c r="W39" s="7"/>
      <c r="Y39" s="1"/>
    </row>
    <row r="40" spans="6:25" x14ac:dyDescent="0.2">
      <c r="F40" s="4"/>
      <c r="G40" s="3"/>
      <c r="J40" s="1"/>
      <c r="P40" s="7"/>
      <c r="Q40" s="7"/>
      <c r="R40" s="7"/>
      <c r="S40" s="7"/>
      <c r="T40" s="7"/>
      <c r="U40" s="7"/>
      <c r="V40" s="7"/>
      <c r="W40" s="7"/>
      <c r="Y40" s="1"/>
    </row>
    <row r="41" spans="6:25" x14ac:dyDescent="0.2">
      <c r="F41" s="4"/>
      <c r="G41" s="3"/>
      <c r="J41" s="1"/>
      <c r="P41" s="7"/>
      <c r="Q41" s="7"/>
      <c r="R41" s="7"/>
      <c r="S41" s="7"/>
      <c r="T41" s="7"/>
      <c r="U41" s="7"/>
      <c r="V41" s="7"/>
      <c r="W41" s="7"/>
      <c r="Y41" s="1"/>
    </row>
    <row r="42" spans="6:25" x14ac:dyDescent="0.2">
      <c r="F42" s="4"/>
      <c r="G42" s="3"/>
      <c r="J42" s="1"/>
      <c r="P42" s="7"/>
      <c r="Q42" s="7"/>
      <c r="R42" s="7"/>
      <c r="S42" s="7"/>
      <c r="T42" s="7"/>
      <c r="U42" s="7"/>
      <c r="V42" s="7"/>
      <c r="W42" s="7"/>
      <c r="Y42" s="1"/>
    </row>
    <row r="43" spans="6:25" x14ac:dyDescent="0.2">
      <c r="F43" s="4"/>
      <c r="G43" s="3"/>
      <c r="J43" s="1"/>
      <c r="P43" s="7"/>
      <c r="Q43" s="7"/>
      <c r="R43" s="7"/>
      <c r="S43" s="7"/>
      <c r="T43" s="7"/>
      <c r="U43" s="7"/>
      <c r="V43" s="7"/>
      <c r="W43" s="7"/>
      <c r="Y43" s="1"/>
    </row>
    <row r="44" spans="6:25" x14ac:dyDescent="0.2">
      <c r="F44" s="4"/>
      <c r="G44" s="3"/>
      <c r="J44" s="1"/>
      <c r="P44" s="7"/>
      <c r="Q44" s="7"/>
      <c r="R44" s="7"/>
      <c r="S44" s="7"/>
      <c r="T44" s="7"/>
      <c r="U44" s="7"/>
      <c r="V44" s="7"/>
      <c r="W44" s="7"/>
      <c r="Y44" s="1"/>
    </row>
    <row r="45" spans="6:25" x14ac:dyDescent="0.2">
      <c r="F45" s="4"/>
      <c r="G45" s="3"/>
      <c r="J45" s="1"/>
      <c r="P45" s="7"/>
      <c r="Q45" s="7"/>
      <c r="R45" s="7"/>
      <c r="S45" s="7"/>
      <c r="T45" s="7"/>
      <c r="U45" s="7"/>
      <c r="V45" s="7"/>
      <c r="W45" s="7"/>
      <c r="Y45" s="1"/>
    </row>
    <row r="46" spans="6:25" x14ac:dyDescent="0.2">
      <c r="F46" s="4"/>
      <c r="G46" s="3"/>
      <c r="J46" s="1"/>
      <c r="P46" s="7"/>
      <c r="Q46" s="7"/>
      <c r="R46" s="7"/>
      <c r="S46" s="7"/>
      <c r="T46" s="7"/>
      <c r="U46" s="7"/>
      <c r="V46" s="7"/>
      <c r="W46" s="7"/>
      <c r="Y46" s="1"/>
    </row>
    <row r="47" spans="6:25" x14ac:dyDescent="0.2">
      <c r="F47" s="4"/>
      <c r="G47" s="3"/>
      <c r="J47" s="1"/>
      <c r="P47" s="7"/>
      <c r="Q47" s="7"/>
      <c r="R47" s="7"/>
      <c r="S47" s="7"/>
      <c r="T47" s="7"/>
      <c r="U47" s="7"/>
      <c r="V47" s="7"/>
      <c r="W47" s="7"/>
      <c r="Y47" s="1"/>
    </row>
    <row r="48" spans="6:25" x14ac:dyDescent="0.2">
      <c r="F48" s="4"/>
      <c r="G48" s="3"/>
      <c r="J48" s="1"/>
      <c r="P48" s="7"/>
      <c r="Q48" s="7"/>
      <c r="R48" s="7"/>
      <c r="S48" s="7"/>
      <c r="T48" s="7"/>
      <c r="U48" s="7"/>
      <c r="V48" s="7"/>
      <c r="W48" s="7"/>
      <c r="Y48" s="1"/>
    </row>
    <row r="49" spans="6:25" x14ac:dyDescent="0.2">
      <c r="F49" s="4"/>
      <c r="G49" s="3"/>
      <c r="J49" s="1"/>
      <c r="P49" s="7"/>
      <c r="Q49" s="7"/>
      <c r="R49" s="7"/>
      <c r="S49" s="7"/>
      <c r="T49" s="7"/>
      <c r="U49" s="7"/>
      <c r="V49" s="7"/>
      <c r="W49" s="7"/>
      <c r="Y49" s="1"/>
    </row>
    <row r="50" spans="6:25" x14ac:dyDescent="0.2">
      <c r="F50" s="4"/>
      <c r="G50" s="3"/>
      <c r="J50" s="1"/>
      <c r="P50" s="7"/>
      <c r="Q50" s="7"/>
      <c r="R50" s="7"/>
      <c r="S50" s="7"/>
      <c r="T50" s="7"/>
      <c r="U50" s="7"/>
      <c r="V50" s="7"/>
      <c r="W50" s="7"/>
      <c r="Y50" s="1"/>
    </row>
    <row r="51" spans="6:25" x14ac:dyDescent="0.2">
      <c r="F51" s="3"/>
      <c r="G51" s="3"/>
      <c r="J51" s="1"/>
      <c r="P51" s="7"/>
      <c r="Q51" s="7"/>
      <c r="R51" s="7"/>
      <c r="S51" s="7"/>
      <c r="T51" s="7"/>
      <c r="U51" s="7"/>
      <c r="V51" s="7"/>
      <c r="W51" s="7"/>
      <c r="Y51" s="1"/>
    </row>
    <row r="52" spans="6:25" x14ac:dyDescent="0.2">
      <c r="J52" s="1"/>
      <c r="P52" s="7"/>
      <c r="Q52" s="7"/>
      <c r="R52" s="7"/>
      <c r="S52" s="7"/>
      <c r="T52" s="7"/>
      <c r="U52" s="7"/>
      <c r="V52" s="7"/>
      <c r="W52" s="7"/>
      <c r="Y52" s="1"/>
    </row>
    <row r="53" spans="6:25" x14ac:dyDescent="0.2">
      <c r="F53" s="3"/>
      <c r="G53" s="3"/>
      <c r="J53" s="1"/>
      <c r="P53" s="7"/>
      <c r="Q53" s="7"/>
      <c r="R53" s="7"/>
      <c r="S53" s="7"/>
      <c r="T53" s="7"/>
      <c r="U53" s="7"/>
      <c r="V53" s="7"/>
      <c r="W53" s="7"/>
      <c r="Y53" s="1"/>
    </row>
    <row r="54" spans="6:25" x14ac:dyDescent="0.2">
      <c r="F54" s="3"/>
      <c r="G54" s="3"/>
      <c r="J54" s="1"/>
      <c r="P54" s="7"/>
      <c r="Q54" s="7"/>
      <c r="R54" s="7"/>
      <c r="S54" s="7"/>
      <c r="T54" s="7"/>
      <c r="U54" s="7"/>
      <c r="V54" s="7"/>
      <c r="W54" s="7"/>
      <c r="Y54" s="1"/>
    </row>
    <row r="55" spans="6:25" x14ac:dyDescent="0.2">
      <c r="F55" s="3"/>
      <c r="G55" s="3"/>
      <c r="J55" s="1"/>
      <c r="P55" s="7"/>
      <c r="Q55" s="7"/>
      <c r="R55" s="7"/>
      <c r="S55" s="7"/>
      <c r="T55" s="7"/>
      <c r="U55" s="7"/>
      <c r="V55" s="7"/>
      <c r="W55" s="7"/>
      <c r="Y55" s="1"/>
    </row>
    <row r="56" spans="6:25" x14ac:dyDescent="0.2">
      <c r="F56" s="3"/>
      <c r="G56" s="3"/>
      <c r="J56" s="1"/>
      <c r="P56" s="7"/>
      <c r="Q56" s="7"/>
      <c r="R56" s="7"/>
      <c r="S56" s="7"/>
      <c r="T56" s="7"/>
      <c r="U56" s="7"/>
      <c r="V56" s="7"/>
      <c r="W56" s="7"/>
      <c r="Y56" s="1"/>
    </row>
    <row r="57" spans="6:25" x14ac:dyDescent="0.2">
      <c r="F57" s="3"/>
      <c r="G57" s="3"/>
      <c r="J57" s="1"/>
      <c r="P57" s="7"/>
      <c r="Q57" s="7"/>
      <c r="R57" s="7"/>
      <c r="S57" s="7"/>
      <c r="T57" s="7"/>
      <c r="U57" s="7"/>
      <c r="V57" s="7"/>
      <c r="W57" s="7"/>
      <c r="Y57" s="1"/>
    </row>
    <row r="58" spans="6:25" x14ac:dyDescent="0.2">
      <c r="F58" s="3"/>
      <c r="G58" s="3"/>
      <c r="J58" s="1"/>
      <c r="P58" s="7"/>
      <c r="Q58" s="7"/>
      <c r="R58" s="7"/>
      <c r="S58" s="7"/>
      <c r="T58" s="7"/>
      <c r="U58" s="7"/>
      <c r="V58" s="7"/>
      <c r="W58" s="7"/>
      <c r="Y58" s="1"/>
    </row>
    <row r="59" spans="6:25" x14ac:dyDescent="0.2">
      <c r="F59" s="3"/>
      <c r="G59" s="3"/>
      <c r="J59" s="1"/>
      <c r="P59" s="7"/>
      <c r="Q59" s="7"/>
      <c r="R59" s="7"/>
      <c r="S59" s="7"/>
      <c r="T59" s="7"/>
      <c r="U59" s="7"/>
      <c r="V59" s="7"/>
      <c r="W59" s="7"/>
      <c r="Y59" s="1"/>
    </row>
    <row r="60" spans="6:25" x14ac:dyDescent="0.2">
      <c r="F60" s="3"/>
      <c r="G60" s="3"/>
      <c r="J60" s="1"/>
      <c r="P60" s="7"/>
      <c r="Q60" s="7"/>
      <c r="R60" s="7"/>
      <c r="S60" s="7"/>
      <c r="T60" s="7"/>
      <c r="U60" s="7"/>
      <c r="V60" s="7"/>
      <c r="W60" s="7"/>
      <c r="Y60" s="1"/>
    </row>
    <row r="61" spans="6:25" x14ac:dyDescent="0.2">
      <c r="F61" s="3"/>
      <c r="G61" s="3"/>
      <c r="J61" s="1"/>
      <c r="P61" s="7"/>
      <c r="Q61" s="7"/>
      <c r="R61" s="7"/>
      <c r="S61" s="7"/>
      <c r="T61" s="7"/>
      <c r="U61" s="7"/>
      <c r="V61" s="7"/>
      <c r="W61" s="7"/>
      <c r="Y61" s="1"/>
    </row>
    <row r="62" spans="6:25" x14ac:dyDescent="0.2">
      <c r="F62" s="3"/>
      <c r="G62" s="3"/>
      <c r="J62" s="1"/>
      <c r="P62" s="7"/>
      <c r="Q62" s="7"/>
      <c r="R62" s="7"/>
      <c r="S62" s="7"/>
      <c r="T62" s="7"/>
      <c r="U62" s="7"/>
      <c r="V62" s="7"/>
      <c r="W62" s="7"/>
      <c r="Y62" s="1"/>
    </row>
    <row r="63" spans="6:25" x14ac:dyDescent="0.2">
      <c r="F63" s="3"/>
      <c r="G63" s="3"/>
      <c r="J63" s="1"/>
      <c r="P63" s="7"/>
      <c r="Q63" s="7"/>
      <c r="R63" s="7"/>
      <c r="S63" s="7"/>
      <c r="T63" s="7"/>
      <c r="U63" s="7"/>
      <c r="V63" s="7"/>
      <c r="W63" s="7"/>
      <c r="Y63" s="1"/>
    </row>
    <row r="64" spans="6:25" x14ac:dyDescent="0.2">
      <c r="F64" s="3"/>
      <c r="G64" s="3"/>
      <c r="J64" s="1"/>
      <c r="P64" s="7"/>
      <c r="Q64" s="7"/>
      <c r="R64" s="7"/>
      <c r="S64" s="7"/>
      <c r="T64" s="7"/>
      <c r="U64" s="7"/>
      <c r="V64" s="7"/>
      <c r="W64" s="7"/>
      <c r="Y64" s="1"/>
    </row>
    <row r="65" spans="1:25" x14ac:dyDescent="0.2">
      <c r="F65" s="3"/>
      <c r="G65" s="3"/>
      <c r="J65" s="1"/>
      <c r="P65" s="7"/>
      <c r="Q65" s="7"/>
      <c r="R65" s="7"/>
      <c r="S65" s="7"/>
      <c r="T65" s="7"/>
      <c r="U65" s="7"/>
      <c r="V65" s="7"/>
      <c r="W65" s="7"/>
      <c r="Y65" s="1"/>
    </row>
    <row r="66" spans="1:25" x14ac:dyDescent="0.2">
      <c r="F66" s="3"/>
      <c r="G66" s="3"/>
      <c r="J66" s="1"/>
      <c r="P66" s="7"/>
      <c r="Q66" s="7"/>
      <c r="R66" s="7"/>
      <c r="S66" s="7"/>
      <c r="T66" s="7"/>
      <c r="U66" s="7"/>
      <c r="V66" s="7"/>
      <c r="W66" s="7"/>
      <c r="Y66" s="1"/>
    </row>
    <row r="67" spans="1:25" x14ac:dyDescent="0.2">
      <c r="F67" s="3"/>
      <c r="G67" s="3"/>
      <c r="J67" s="1"/>
      <c r="P67" s="7"/>
      <c r="Q67" s="7"/>
      <c r="R67" s="7"/>
      <c r="S67" s="7"/>
      <c r="T67" s="7"/>
      <c r="U67" s="7"/>
      <c r="V67" s="7"/>
      <c r="W67" s="7"/>
      <c r="Y67" s="1"/>
    </row>
    <row r="68" spans="1:25" x14ac:dyDescent="0.2">
      <c r="F68" s="3"/>
      <c r="G68" s="3"/>
      <c r="J68" s="1"/>
      <c r="P68" s="7"/>
      <c r="Q68" s="7"/>
      <c r="R68" s="7"/>
      <c r="S68" s="7"/>
      <c r="T68" s="7"/>
      <c r="U68" s="7"/>
      <c r="V68" s="7"/>
      <c r="W68" s="7"/>
      <c r="Y68" s="1"/>
    </row>
    <row r="69" spans="1:25" x14ac:dyDescent="0.2">
      <c r="A69" s="3"/>
      <c r="B69" s="3"/>
      <c r="C69" s="4"/>
      <c r="D69" s="4"/>
      <c r="E69" s="3"/>
      <c r="F69" s="3"/>
      <c r="G69" s="3"/>
      <c r="J69" s="1"/>
      <c r="P69" s="7"/>
      <c r="Q69" s="7"/>
      <c r="R69" s="7"/>
      <c r="S69" s="7"/>
      <c r="T69" s="7"/>
      <c r="U69" s="7"/>
      <c r="V69" s="7"/>
      <c r="W69" s="7"/>
      <c r="Y69" s="1"/>
    </row>
    <row r="70" spans="1:25" x14ac:dyDescent="0.2">
      <c r="A70" s="3"/>
      <c r="B70" s="3"/>
      <c r="C70" s="4"/>
      <c r="D70" s="4"/>
      <c r="E70" s="3"/>
      <c r="F70" s="3"/>
      <c r="G70" s="3"/>
      <c r="J70" s="1"/>
      <c r="P70" s="7"/>
      <c r="Q70" s="7"/>
      <c r="R70" s="7"/>
      <c r="S70" s="7"/>
      <c r="T70" s="7"/>
      <c r="U70" s="7"/>
      <c r="V70" s="7"/>
      <c r="W70" s="7"/>
      <c r="Y70" s="1"/>
    </row>
    <row r="71" spans="1:25" x14ac:dyDescent="0.2">
      <c r="A71" s="3"/>
      <c r="B71" s="3"/>
      <c r="C71" s="4"/>
      <c r="D71" s="4"/>
      <c r="E71" s="3"/>
      <c r="F71" s="3"/>
      <c r="G71" s="3"/>
      <c r="J71" s="1"/>
      <c r="P71" s="7"/>
      <c r="Q71" s="7"/>
      <c r="R71" s="7"/>
      <c r="S71" s="7"/>
      <c r="T71" s="7"/>
      <c r="U71" s="7"/>
      <c r="V71" s="7"/>
      <c r="W71" s="7"/>
      <c r="Y71" s="1"/>
    </row>
    <row r="72" spans="1:25" x14ac:dyDescent="0.2">
      <c r="A72" s="3"/>
      <c r="B72" s="3"/>
      <c r="C72" s="4"/>
      <c r="D72" s="4"/>
      <c r="E72" s="3"/>
      <c r="F72" s="3"/>
      <c r="G72" s="3"/>
      <c r="J72" s="1"/>
      <c r="P72" s="7"/>
      <c r="Q72" s="7"/>
      <c r="R72" s="7"/>
      <c r="S72" s="7"/>
      <c r="T72" s="7"/>
      <c r="U72" s="7"/>
      <c r="V72" s="7"/>
      <c r="W72" s="7"/>
      <c r="Y72" s="1"/>
    </row>
    <row r="73" spans="1:25" x14ac:dyDescent="0.2">
      <c r="A73" s="3"/>
      <c r="B73" s="3"/>
      <c r="C73" s="4"/>
      <c r="D73" s="4"/>
      <c r="E73" s="3"/>
      <c r="F73" s="3"/>
      <c r="G73" s="3"/>
      <c r="J73" s="1"/>
      <c r="P73" s="7"/>
      <c r="Q73" s="7"/>
      <c r="R73" s="7"/>
      <c r="S73" s="7"/>
      <c r="T73" s="7"/>
      <c r="U73" s="7"/>
      <c r="V73" s="7"/>
      <c r="W73" s="7"/>
      <c r="Y73" s="1"/>
    </row>
    <row r="74" spans="1:25" x14ac:dyDescent="0.2">
      <c r="A74" s="3"/>
      <c r="B74" s="3"/>
      <c r="C74" s="4"/>
      <c r="D74" s="4"/>
      <c r="E74" s="3"/>
      <c r="F74" s="3"/>
      <c r="G74" s="3"/>
      <c r="J74" s="1"/>
      <c r="P74" s="7"/>
      <c r="Q74" s="7"/>
      <c r="R74" s="7"/>
      <c r="S74" s="7"/>
      <c r="T74" s="7"/>
      <c r="U74" s="7"/>
      <c r="V74" s="7"/>
      <c r="W74" s="7"/>
      <c r="Y74" s="1"/>
    </row>
    <row r="75" spans="1:25" x14ac:dyDescent="0.2">
      <c r="A75" s="3"/>
      <c r="B75" s="3"/>
      <c r="C75" s="4"/>
      <c r="D75" s="4"/>
      <c r="E75" s="3"/>
      <c r="F75" s="3"/>
      <c r="G75" s="3"/>
      <c r="J75" s="1"/>
      <c r="P75" s="7"/>
      <c r="Q75" s="7"/>
      <c r="R75" s="7"/>
      <c r="S75" s="7"/>
      <c r="T75" s="7"/>
      <c r="U75" s="7"/>
      <c r="V75" s="7"/>
      <c r="W75" s="7"/>
      <c r="Y75" s="1"/>
    </row>
    <row r="76" spans="1:25" x14ac:dyDescent="0.2">
      <c r="A76" s="3"/>
      <c r="B76" s="3"/>
      <c r="C76" s="4"/>
      <c r="D76" s="4"/>
      <c r="E76" s="3"/>
      <c r="F76" s="3"/>
      <c r="G76" s="3"/>
      <c r="J76" s="1"/>
      <c r="P76" s="7"/>
      <c r="Q76" s="7"/>
      <c r="R76" s="7"/>
      <c r="S76" s="7"/>
      <c r="T76" s="7"/>
      <c r="U76" s="7"/>
      <c r="V76" s="7"/>
      <c r="W76" s="7"/>
      <c r="Y76" s="1"/>
    </row>
    <row r="77" spans="1:25" x14ac:dyDescent="0.2">
      <c r="A77" s="3"/>
      <c r="B77" s="3"/>
      <c r="C77" s="4"/>
      <c r="D77" s="4"/>
      <c r="E77" s="3"/>
      <c r="F77" s="3"/>
      <c r="G77" s="3"/>
      <c r="J77" s="1"/>
      <c r="P77" s="7"/>
      <c r="Q77" s="7"/>
      <c r="R77" s="7"/>
      <c r="S77" s="7"/>
      <c r="T77" s="7"/>
      <c r="U77" s="7"/>
      <c r="V77" s="7"/>
      <c r="W77" s="7"/>
      <c r="Y77" s="1"/>
    </row>
    <row r="78" spans="1:25" x14ac:dyDescent="0.2">
      <c r="A78" s="3"/>
      <c r="B78" s="3"/>
      <c r="C78" s="4"/>
      <c r="D78" s="4"/>
      <c r="E78" s="3"/>
      <c r="F78" s="3"/>
      <c r="G78" s="3"/>
      <c r="J78" s="1"/>
      <c r="P78" s="7"/>
      <c r="Q78" s="7"/>
      <c r="R78" s="7"/>
      <c r="S78" s="7"/>
      <c r="T78" s="7"/>
      <c r="U78" s="7"/>
      <c r="V78" s="7"/>
      <c r="W78" s="7"/>
      <c r="Y78" s="1"/>
    </row>
    <row r="79" spans="1:25" x14ac:dyDescent="0.2">
      <c r="A79" s="3"/>
      <c r="B79" s="3"/>
      <c r="C79" s="4"/>
      <c r="D79" s="4"/>
      <c r="E79" s="3"/>
      <c r="F79" s="3"/>
      <c r="G79" s="3"/>
      <c r="J79" s="1"/>
      <c r="P79" s="7"/>
      <c r="Q79" s="7"/>
      <c r="R79" s="7"/>
      <c r="S79" s="7"/>
      <c r="T79" s="7"/>
      <c r="U79" s="7"/>
      <c r="V79" s="7"/>
      <c r="W79" s="7"/>
      <c r="Y79" s="1"/>
    </row>
    <row r="80" spans="1:25" x14ac:dyDescent="0.2">
      <c r="A80" s="3"/>
      <c r="B80" s="3"/>
      <c r="C80" s="4"/>
      <c r="D80" s="4"/>
      <c r="E80" s="3"/>
      <c r="F80" s="3"/>
      <c r="G80" s="3"/>
      <c r="J80" s="1"/>
      <c r="P80" s="7"/>
      <c r="Q80" s="7"/>
      <c r="R80" s="7"/>
      <c r="S80" s="7"/>
      <c r="T80" s="7"/>
      <c r="U80" s="7"/>
      <c r="V80" s="7"/>
      <c r="W80" s="7"/>
      <c r="Y80" s="1"/>
    </row>
    <row r="81" spans="1:25" x14ac:dyDescent="0.2">
      <c r="A81" s="3"/>
      <c r="B81" s="3"/>
      <c r="C81" s="4"/>
      <c r="D81" s="4"/>
      <c r="E81" s="3"/>
      <c r="F81" s="3"/>
      <c r="G81" s="3"/>
      <c r="J81" s="1"/>
      <c r="P81" s="7"/>
      <c r="Q81" s="7"/>
      <c r="R81" s="7"/>
      <c r="S81" s="7"/>
      <c r="T81" s="7"/>
      <c r="U81" s="7"/>
      <c r="V81" s="7"/>
      <c r="W81" s="7"/>
      <c r="Y81" s="1"/>
    </row>
    <row r="82" spans="1:25" x14ac:dyDescent="0.2">
      <c r="A82" s="3"/>
      <c r="B82" s="3"/>
      <c r="C82" s="4"/>
      <c r="D82" s="4"/>
      <c r="E82" s="3"/>
      <c r="F82" s="3"/>
      <c r="G82" s="3"/>
      <c r="J82" s="1"/>
      <c r="P82" s="7"/>
      <c r="Q82" s="7"/>
      <c r="R82" s="7"/>
      <c r="S82" s="7"/>
      <c r="T82" s="7"/>
      <c r="U82" s="7"/>
      <c r="V82" s="7"/>
      <c r="W82" s="7"/>
      <c r="Y82" s="1"/>
    </row>
    <row r="83" spans="1:25" x14ac:dyDescent="0.2">
      <c r="A83" s="3"/>
      <c r="B83" s="3"/>
      <c r="C83" s="4"/>
      <c r="D83" s="4"/>
      <c r="E83" s="3"/>
      <c r="F83" s="3"/>
      <c r="G83" s="3"/>
      <c r="J83" s="1"/>
      <c r="P83" s="7"/>
      <c r="Q83" s="7"/>
      <c r="R83" s="7"/>
      <c r="S83" s="7"/>
      <c r="T83" s="7"/>
      <c r="U83" s="7"/>
      <c r="V83" s="7"/>
      <c r="W83" s="7"/>
      <c r="Y83" s="1"/>
    </row>
    <row r="84" spans="1:25" x14ac:dyDescent="0.2">
      <c r="A84" s="3"/>
      <c r="B84" s="3"/>
      <c r="C84" s="4"/>
      <c r="D84" s="4"/>
      <c r="E84" s="3"/>
      <c r="F84" s="3"/>
      <c r="G84" s="3"/>
      <c r="J84" s="1"/>
      <c r="P84" s="7"/>
      <c r="Q84" s="7"/>
      <c r="R84" s="7"/>
      <c r="S84" s="7"/>
      <c r="T84" s="7"/>
      <c r="U84" s="7"/>
      <c r="V84" s="7"/>
      <c r="W84" s="7"/>
      <c r="Y84" s="1"/>
    </row>
    <row r="85" spans="1:25" x14ac:dyDescent="0.2">
      <c r="A85" s="3"/>
      <c r="B85" s="3"/>
      <c r="C85" s="4"/>
      <c r="D85" s="4"/>
      <c r="E85" s="3"/>
      <c r="F85" s="3"/>
      <c r="G85" s="3"/>
      <c r="J85" s="1"/>
      <c r="P85" s="7"/>
      <c r="Q85" s="7"/>
      <c r="R85" s="7"/>
      <c r="S85" s="7"/>
      <c r="T85" s="7"/>
      <c r="U85" s="7"/>
      <c r="V85" s="7"/>
      <c r="W85" s="7"/>
      <c r="Y85" s="1"/>
    </row>
    <row r="86" spans="1:25" x14ac:dyDescent="0.2">
      <c r="A86" s="3"/>
      <c r="B86" s="3"/>
      <c r="C86" s="4"/>
      <c r="D86" s="4"/>
      <c r="E86" s="3"/>
      <c r="F86" s="3"/>
      <c r="G86" s="3"/>
      <c r="J86" s="1"/>
      <c r="P86" s="7"/>
      <c r="Q86" s="7"/>
      <c r="R86" s="7"/>
      <c r="S86" s="7"/>
      <c r="T86" s="7"/>
      <c r="U86" s="7"/>
      <c r="V86" s="7"/>
      <c r="W86" s="7"/>
      <c r="Y86" s="1"/>
    </row>
    <row r="87" spans="1:25" x14ac:dyDescent="0.2">
      <c r="A87" s="3"/>
      <c r="B87" s="3"/>
      <c r="C87" s="4"/>
      <c r="D87" s="4"/>
      <c r="E87" s="3"/>
      <c r="F87" s="3"/>
      <c r="G87" s="3"/>
      <c r="J87" s="1"/>
      <c r="P87" s="7"/>
      <c r="Q87" s="7"/>
      <c r="R87" s="7"/>
      <c r="S87" s="7"/>
      <c r="T87" s="7"/>
      <c r="U87" s="7"/>
      <c r="V87" s="7"/>
      <c r="W87" s="7"/>
      <c r="Y87" s="1"/>
    </row>
    <row r="88" spans="1:25" x14ac:dyDescent="0.2">
      <c r="A88" s="3"/>
      <c r="B88" s="3"/>
      <c r="C88" s="4"/>
      <c r="D88" s="4"/>
      <c r="E88" s="3"/>
      <c r="F88" s="3"/>
      <c r="G88" s="3"/>
      <c r="J88" s="1"/>
      <c r="P88" s="7"/>
      <c r="Q88" s="7"/>
      <c r="R88" s="7"/>
      <c r="S88" s="7"/>
      <c r="T88" s="7"/>
      <c r="U88" s="7"/>
      <c r="V88" s="7"/>
      <c r="W88" s="7"/>
      <c r="Y88" s="1"/>
    </row>
    <row r="89" spans="1:25" x14ac:dyDescent="0.2">
      <c r="A89" s="3"/>
      <c r="B89" s="3"/>
      <c r="C89" s="4"/>
      <c r="D89" s="4"/>
      <c r="E89" s="3"/>
      <c r="F89" s="3"/>
      <c r="G89" s="3"/>
      <c r="J89" s="1"/>
      <c r="P89" s="7"/>
      <c r="Q89" s="7"/>
      <c r="R89" s="7"/>
      <c r="S89" s="7"/>
      <c r="T89" s="7"/>
      <c r="U89" s="7"/>
      <c r="V89" s="7"/>
      <c r="W89" s="7"/>
      <c r="Y89" s="1"/>
    </row>
    <row r="90" spans="1:25" x14ac:dyDescent="0.2">
      <c r="A90" s="3"/>
      <c r="B90" s="3"/>
      <c r="C90" s="4"/>
      <c r="D90" s="4"/>
      <c r="E90" s="3"/>
      <c r="F90" s="4"/>
      <c r="G90" s="3"/>
      <c r="J90" s="1"/>
      <c r="P90" s="7"/>
      <c r="Q90" s="7"/>
      <c r="R90" s="7"/>
      <c r="S90" s="7"/>
      <c r="T90" s="7"/>
      <c r="U90" s="7"/>
      <c r="V90" s="7"/>
      <c r="W90" s="7"/>
      <c r="Y90" s="1"/>
    </row>
    <row r="91" spans="1:25" x14ac:dyDescent="0.2">
      <c r="A91" s="3"/>
      <c r="B91" s="3"/>
      <c r="C91" s="4"/>
      <c r="D91" s="4"/>
      <c r="E91" s="3"/>
      <c r="F91" s="4"/>
      <c r="G91" s="3"/>
      <c r="J91" s="1"/>
      <c r="P91" s="7"/>
      <c r="Q91" s="7"/>
      <c r="R91" s="7"/>
      <c r="S91" s="7"/>
      <c r="T91" s="7"/>
      <c r="U91" s="7"/>
      <c r="V91" s="7"/>
      <c r="W91" s="7"/>
      <c r="Y91" s="1"/>
    </row>
    <row r="92" spans="1:25" x14ac:dyDescent="0.2">
      <c r="A92" s="3"/>
      <c r="B92" s="3"/>
      <c r="C92" s="4"/>
      <c r="D92" s="4"/>
      <c r="E92" s="3"/>
      <c r="F92" s="4"/>
      <c r="G92" s="3"/>
      <c r="J92" s="1"/>
      <c r="P92" s="7"/>
      <c r="Q92" s="7"/>
      <c r="R92" s="7"/>
      <c r="S92" s="7"/>
      <c r="T92" s="7"/>
      <c r="U92" s="7"/>
      <c r="V92" s="7"/>
      <c r="W92" s="7"/>
      <c r="Y92" s="1"/>
    </row>
    <row r="93" spans="1:25" x14ac:dyDescent="0.2">
      <c r="A93" s="3"/>
      <c r="B93" s="3"/>
      <c r="C93" s="4"/>
      <c r="D93" s="4"/>
      <c r="E93" s="3"/>
      <c r="F93" s="4"/>
      <c r="G93" s="3"/>
      <c r="J93" s="1"/>
      <c r="P93" s="7"/>
      <c r="Q93" s="7"/>
      <c r="R93" s="7"/>
      <c r="S93" s="7"/>
      <c r="T93" s="7"/>
      <c r="U93" s="7"/>
      <c r="V93" s="7"/>
      <c r="W93" s="7"/>
      <c r="Y93" s="1"/>
    </row>
    <row r="94" spans="1:25" x14ac:dyDescent="0.2">
      <c r="A94" s="3"/>
      <c r="B94" s="3"/>
      <c r="C94" s="4"/>
      <c r="D94" s="4"/>
      <c r="E94" s="3"/>
      <c r="F94" s="4"/>
      <c r="G94" s="3"/>
      <c r="J94" s="1"/>
      <c r="P94" s="7"/>
      <c r="Q94" s="7"/>
      <c r="R94" s="7"/>
      <c r="S94" s="7"/>
      <c r="T94" s="7"/>
      <c r="U94" s="7"/>
      <c r="V94" s="7"/>
      <c r="W94" s="7"/>
      <c r="Y94" s="1"/>
    </row>
    <row r="95" spans="1:25" x14ac:dyDescent="0.2">
      <c r="A95" s="3"/>
      <c r="B95" s="3"/>
      <c r="C95" s="4"/>
      <c r="D95" s="4"/>
      <c r="E95" s="3"/>
      <c r="F95" s="4"/>
      <c r="G95" s="3"/>
      <c r="J95" s="1"/>
      <c r="P95" s="7"/>
      <c r="Q95" s="7"/>
      <c r="R95" s="7"/>
      <c r="S95" s="7"/>
      <c r="T95" s="7"/>
      <c r="U95" s="7"/>
      <c r="V95" s="7"/>
      <c r="W95" s="7"/>
      <c r="Y95" s="1"/>
    </row>
    <row r="96" spans="1:25" x14ac:dyDescent="0.2">
      <c r="D96" s="4"/>
      <c r="J96" s="1"/>
      <c r="P96" s="7"/>
      <c r="Q96" s="7"/>
      <c r="R96" s="7"/>
      <c r="S96" s="7"/>
      <c r="T96" s="7"/>
      <c r="U96" s="7"/>
      <c r="V96" s="7"/>
      <c r="W96" s="7"/>
      <c r="Y96" s="1"/>
    </row>
    <row r="97" spans="4:25" x14ac:dyDescent="0.2">
      <c r="D97" s="4"/>
      <c r="J97" s="1"/>
      <c r="P97" s="7"/>
      <c r="Q97" s="7"/>
      <c r="R97" s="7"/>
      <c r="S97" s="7"/>
      <c r="T97" s="7"/>
      <c r="U97" s="7"/>
      <c r="V97" s="7"/>
      <c r="W97" s="7"/>
      <c r="Y97" s="1"/>
    </row>
    <row r="98" spans="4:25" x14ac:dyDescent="0.2">
      <c r="D98" s="4"/>
      <c r="J98" s="1"/>
      <c r="P98" s="7"/>
      <c r="Q98" s="7"/>
      <c r="R98" s="7"/>
      <c r="S98" s="7"/>
      <c r="T98" s="7"/>
      <c r="U98" s="7"/>
      <c r="V98" s="7"/>
      <c r="W98" s="7"/>
      <c r="Y98" s="1"/>
    </row>
    <row r="99" spans="4:25" x14ac:dyDescent="0.2">
      <c r="D99" s="4"/>
      <c r="J99" s="1"/>
      <c r="P99" s="7"/>
      <c r="Q99" s="7"/>
      <c r="R99" s="7"/>
      <c r="S99" s="7"/>
      <c r="T99" s="7"/>
      <c r="U99" s="7"/>
      <c r="V99" s="7"/>
      <c r="W99" s="7"/>
      <c r="Y99" s="1"/>
    </row>
    <row r="100" spans="4:25" x14ac:dyDescent="0.2">
      <c r="D100" s="4"/>
      <c r="J100" s="1"/>
      <c r="P100" s="7"/>
      <c r="Q100" s="7"/>
      <c r="R100" s="7"/>
      <c r="S100" s="7"/>
      <c r="T100" s="7"/>
      <c r="U100" s="7"/>
      <c r="V100" s="7"/>
      <c r="W100" s="7"/>
      <c r="Y100" s="1"/>
    </row>
    <row r="101" spans="4:25" x14ac:dyDescent="0.2">
      <c r="D101" s="4"/>
      <c r="J101" s="1"/>
      <c r="P101" s="7"/>
      <c r="Q101" s="7"/>
      <c r="R101" s="7"/>
      <c r="S101" s="7"/>
      <c r="T101" s="7"/>
      <c r="U101" s="7"/>
      <c r="V101" s="7"/>
      <c r="W101" s="7"/>
      <c r="Y101" s="1"/>
    </row>
    <row r="102" spans="4:25" x14ac:dyDescent="0.2">
      <c r="D102" s="4"/>
      <c r="J102" s="1"/>
      <c r="P102" s="7"/>
      <c r="Q102" s="7"/>
      <c r="R102" s="7"/>
      <c r="S102" s="7"/>
      <c r="T102" s="7"/>
      <c r="U102" s="7"/>
      <c r="V102" s="7"/>
      <c r="W102" s="7"/>
      <c r="Y102" s="1"/>
    </row>
    <row r="103" spans="4:25" x14ac:dyDescent="0.2">
      <c r="D103" s="4"/>
      <c r="J103" s="1"/>
      <c r="P103" s="7"/>
      <c r="Q103" s="7"/>
      <c r="R103" s="7"/>
      <c r="S103" s="7"/>
      <c r="T103" s="7"/>
      <c r="U103" s="7"/>
      <c r="V103" s="7"/>
      <c r="W103" s="7"/>
      <c r="Y103" s="1"/>
    </row>
    <row r="104" spans="4:25" x14ac:dyDescent="0.2">
      <c r="D104" s="4"/>
      <c r="J104" s="1"/>
      <c r="P104" s="7"/>
      <c r="Q104" s="7"/>
      <c r="R104" s="7"/>
      <c r="S104" s="7"/>
      <c r="T104" s="7"/>
      <c r="U104" s="7"/>
      <c r="V104" s="7"/>
      <c r="W104" s="7"/>
      <c r="Y104" s="1"/>
    </row>
    <row r="105" spans="4:25" x14ac:dyDescent="0.2">
      <c r="D105" s="4"/>
      <c r="J105" s="1"/>
      <c r="P105" s="7"/>
      <c r="Q105" s="7"/>
      <c r="R105" s="7"/>
      <c r="S105" s="7"/>
      <c r="T105" s="7"/>
      <c r="U105" s="7"/>
      <c r="V105" s="7"/>
      <c r="W105" s="7"/>
      <c r="Y105" s="1"/>
    </row>
    <row r="106" spans="4:25" x14ac:dyDescent="0.2">
      <c r="D106" s="4"/>
      <c r="J106" s="1"/>
      <c r="P106" s="7"/>
      <c r="Q106" s="7"/>
      <c r="R106" s="7"/>
      <c r="S106" s="7"/>
      <c r="T106" s="7"/>
      <c r="U106" s="7"/>
      <c r="V106" s="7"/>
      <c r="W106" s="7"/>
      <c r="Y106" s="1"/>
    </row>
    <row r="107" spans="4:25" x14ac:dyDescent="0.2">
      <c r="D107" s="4"/>
      <c r="J107" s="1"/>
      <c r="P107" s="7"/>
      <c r="Q107" s="7"/>
      <c r="R107" s="7"/>
      <c r="S107" s="7"/>
      <c r="T107" s="7"/>
      <c r="U107" s="7"/>
      <c r="V107" s="7"/>
      <c r="W107" s="7"/>
      <c r="Y107" s="1"/>
    </row>
    <row r="108" spans="4:25" x14ac:dyDescent="0.2">
      <c r="D108" s="4"/>
      <c r="J108" s="1"/>
      <c r="P108" s="7"/>
      <c r="Q108" s="7"/>
      <c r="R108" s="7"/>
      <c r="S108" s="7"/>
      <c r="T108" s="7"/>
      <c r="U108" s="7"/>
      <c r="V108" s="7"/>
      <c r="W108" s="7"/>
      <c r="Y108" s="1"/>
    </row>
    <row r="109" spans="4:25" x14ac:dyDescent="0.2">
      <c r="D109" s="4"/>
      <c r="J109" s="1"/>
      <c r="P109" s="7"/>
      <c r="Q109" s="7"/>
      <c r="R109" s="7"/>
      <c r="S109" s="7"/>
      <c r="T109" s="7"/>
      <c r="U109" s="7"/>
      <c r="V109" s="7"/>
      <c r="W109" s="7"/>
      <c r="Y109" s="1"/>
    </row>
    <row r="110" spans="4:25" x14ac:dyDescent="0.2">
      <c r="D110" s="4"/>
      <c r="J110" s="1"/>
      <c r="P110" s="7"/>
      <c r="Q110" s="7"/>
      <c r="R110" s="7"/>
      <c r="S110" s="7"/>
      <c r="T110" s="7"/>
      <c r="U110" s="7"/>
      <c r="V110" s="7"/>
      <c r="W110" s="7"/>
      <c r="Y110" s="1"/>
    </row>
    <row r="111" spans="4:25" x14ac:dyDescent="0.2">
      <c r="D111" s="4"/>
      <c r="J111" s="1"/>
      <c r="P111" s="7"/>
      <c r="Q111" s="7"/>
      <c r="R111" s="7"/>
      <c r="S111" s="7"/>
      <c r="T111" s="7"/>
      <c r="U111" s="7"/>
      <c r="V111" s="7"/>
      <c r="W111" s="7"/>
      <c r="Y111" s="1"/>
    </row>
    <row r="112" spans="4:25" x14ac:dyDescent="0.2">
      <c r="D112" s="4"/>
      <c r="J112" s="1"/>
      <c r="P112" s="7"/>
      <c r="Q112" s="7"/>
      <c r="R112" s="7"/>
      <c r="S112" s="7"/>
      <c r="T112" s="7"/>
      <c r="U112" s="7"/>
      <c r="V112" s="7"/>
      <c r="W112" s="7"/>
      <c r="Y112" s="1"/>
    </row>
    <row r="113" spans="1:25" x14ac:dyDescent="0.2">
      <c r="D113" s="4"/>
      <c r="J113" s="1"/>
      <c r="P113" s="7"/>
      <c r="Q113" s="7"/>
      <c r="R113" s="7"/>
      <c r="S113" s="7"/>
      <c r="T113" s="7"/>
      <c r="U113" s="7"/>
      <c r="V113" s="7"/>
      <c r="W113" s="7"/>
      <c r="Y113" s="1"/>
    </row>
    <row r="114" spans="1:25" x14ac:dyDescent="0.2">
      <c r="D114" s="4"/>
      <c r="J114" s="1"/>
      <c r="P114" s="7"/>
      <c r="Q114" s="7"/>
      <c r="R114" s="7"/>
      <c r="S114" s="7"/>
      <c r="T114" s="7"/>
      <c r="U114" s="7"/>
      <c r="V114" s="7"/>
      <c r="W114" s="7"/>
      <c r="Y114" s="1"/>
    </row>
    <row r="115" spans="1:25" x14ac:dyDescent="0.2">
      <c r="D115" s="4"/>
      <c r="J115" s="1"/>
      <c r="P115" s="7"/>
      <c r="Q115" s="7"/>
      <c r="R115" s="7"/>
      <c r="S115" s="7"/>
      <c r="T115" s="7"/>
      <c r="U115" s="7"/>
      <c r="V115" s="7"/>
      <c r="W115" s="7"/>
      <c r="Y115" s="1"/>
    </row>
    <row r="116" spans="1:25" x14ac:dyDescent="0.2">
      <c r="D116" s="4"/>
      <c r="J116" s="1"/>
      <c r="P116" s="7"/>
      <c r="Q116" s="7"/>
      <c r="R116" s="7"/>
      <c r="S116" s="7"/>
      <c r="T116" s="7"/>
      <c r="U116" s="7"/>
      <c r="V116" s="7"/>
      <c r="W116" s="7"/>
      <c r="Y116" s="1"/>
    </row>
    <row r="117" spans="1:25" x14ac:dyDescent="0.2">
      <c r="P117" s="7"/>
      <c r="Q117" s="7"/>
      <c r="R117" s="7"/>
      <c r="S117" s="7"/>
      <c r="T117" s="7"/>
      <c r="U117" s="7"/>
      <c r="V117" s="7"/>
      <c r="W117" s="7"/>
    </row>
    <row r="118" spans="1:25" x14ac:dyDescent="0.2">
      <c r="P118" s="7"/>
      <c r="Q118" s="7"/>
      <c r="R118" s="7"/>
      <c r="S118" s="7"/>
      <c r="T118" s="7"/>
      <c r="U118" s="7"/>
      <c r="V118" s="7"/>
      <c r="W118" s="7"/>
    </row>
    <row r="119" spans="1:25" x14ac:dyDescent="0.2">
      <c r="A119" s="27"/>
      <c r="B119" s="27"/>
      <c r="C119" s="28"/>
      <c r="D119" s="27"/>
      <c r="E119" s="27"/>
      <c r="F119" s="28"/>
      <c r="G119" s="27"/>
      <c r="H119" s="27"/>
      <c r="I119" s="27"/>
      <c r="J119" s="28"/>
      <c r="K119" s="27"/>
      <c r="L119" s="27"/>
      <c r="M119" s="27"/>
      <c r="N119" s="27"/>
      <c r="O119" s="27"/>
      <c r="P119" s="7"/>
      <c r="Q119" s="7"/>
      <c r="R119" s="7"/>
      <c r="S119" s="7"/>
      <c r="T119" s="7"/>
      <c r="U119" s="7"/>
      <c r="V119" s="7"/>
      <c r="W119" s="7"/>
    </row>
    <row r="120" spans="1:25" x14ac:dyDescent="0.2">
      <c r="A120" s="27"/>
      <c r="B120" s="27"/>
      <c r="C120" s="28"/>
      <c r="D120" s="27"/>
      <c r="E120" s="27"/>
      <c r="F120" s="28"/>
      <c r="G120" s="27"/>
      <c r="H120" s="27"/>
      <c r="I120" s="27"/>
      <c r="J120" s="28"/>
      <c r="K120" s="27"/>
      <c r="L120" s="27"/>
      <c r="M120" s="27"/>
      <c r="N120" s="27"/>
      <c r="O120" s="27"/>
      <c r="P120" s="7"/>
      <c r="Q120" s="7"/>
      <c r="R120" s="7"/>
      <c r="S120" s="7"/>
      <c r="T120" s="7"/>
      <c r="U120" s="7"/>
      <c r="V120" s="7"/>
      <c r="W120" s="7"/>
    </row>
    <row r="121" spans="1:25" x14ac:dyDescent="0.2">
      <c r="A121" s="27"/>
      <c r="B121" s="27"/>
      <c r="C121" s="28"/>
      <c r="D121" s="27"/>
      <c r="E121" s="27"/>
      <c r="F121" s="28"/>
      <c r="G121" s="27"/>
      <c r="H121" s="27"/>
      <c r="I121" s="27"/>
      <c r="J121" s="28"/>
      <c r="K121" s="27"/>
      <c r="L121" s="27"/>
      <c r="M121" s="27"/>
      <c r="N121" s="27"/>
      <c r="O121" s="27"/>
      <c r="P121" s="7"/>
      <c r="Q121" s="7"/>
      <c r="R121" s="7"/>
      <c r="S121" s="7"/>
      <c r="T121" s="7"/>
      <c r="U121" s="7"/>
      <c r="V121" s="7"/>
      <c r="W121" s="7"/>
    </row>
    <row r="122" spans="1:25" x14ac:dyDescent="0.2">
      <c r="A122" s="27"/>
      <c r="B122" s="27"/>
      <c r="C122" s="28"/>
      <c r="D122" s="27"/>
      <c r="E122" s="27"/>
      <c r="F122" s="28"/>
      <c r="G122" s="27"/>
      <c r="H122" s="27"/>
      <c r="I122" s="27"/>
      <c r="J122" s="28"/>
      <c r="K122" s="27"/>
      <c r="L122" s="27"/>
      <c r="M122" s="27"/>
      <c r="N122" s="27"/>
      <c r="O122" s="27"/>
      <c r="P122" s="7"/>
      <c r="Q122" s="7"/>
      <c r="R122" s="7"/>
      <c r="S122" s="7"/>
      <c r="T122" s="7"/>
      <c r="U122" s="7"/>
      <c r="V122" s="7"/>
      <c r="W122" s="7"/>
    </row>
    <row r="123" spans="1:25" x14ac:dyDescent="0.2">
      <c r="A123" s="27"/>
      <c r="B123" s="27"/>
      <c r="C123" s="28"/>
      <c r="D123" s="27"/>
      <c r="E123" s="27"/>
      <c r="F123" s="28"/>
      <c r="G123" s="27"/>
      <c r="H123" s="27"/>
      <c r="I123" s="27"/>
      <c r="J123" s="28"/>
      <c r="K123" s="27"/>
      <c r="L123" s="27"/>
      <c r="M123" s="27"/>
      <c r="N123" s="27"/>
      <c r="O123" s="27"/>
      <c r="P123" s="7"/>
      <c r="Q123" s="7"/>
      <c r="R123" s="7"/>
      <c r="S123" s="7"/>
      <c r="T123" s="7"/>
      <c r="U123" s="7"/>
      <c r="V123" s="7"/>
      <c r="W123" s="7"/>
    </row>
    <row r="124" spans="1:25" x14ac:dyDescent="0.2">
      <c r="A124" s="27"/>
      <c r="B124" s="27"/>
      <c r="C124" s="28"/>
      <c r="D124" s="27"/>
      <c r="E124" s="27"/>
      <c r="F124" s="28"/>
      <c r="G124" s="27"/>
      <c r="H124" s="27"/>
      <c r="I124" s="27"/>
      <c r="J124" s="28"/>
      <c r="K124" s="27"/>
      <c r="L124" s="27"/>
      <c r="M124" s="27"/>
      <c r="N124" s="27"/>
      <c r="O124" s="27"/>
      <c r="P124" s="7"/>
      <c r="Q124" s="7"/>
      <c r="R124" s="7"/>
      <c r="S124" s="7"/>
      <c r="T124" s="7"/>
      <c r="U124" s="7"/>
      <c r="V124" s="7"/>
      <c r="W124" s="7"/>
    </row>
    <row r="125" spans="1:25" x14ac:dyDescent="0.2">
      <c r="A125" s="27"/>
      <c r="B125" s="27"/>
      <c r="C125" s="28"/>
      <c r="D125" s="27"/>
      <c r="E125" s="27"/>
      <c r="F125" s="28"/>
      <c r="G125" s="27"/>
      <c r="H125" s="27"/>
      <c r="I125" s="27"/>
      <c r="J125" s="28"/>
      <c r="K125" s="27"/>
      <c r="L125" s="27"/>
      <c r="M125" s="27"/>
      <c r="N125" s="27"/>
      <c r="O125" s="27"/>
      <c r="P125" s="7"/>
      <c r="Q125" s="7"/>
      <c r="R125" s="7"/>
      <c r="S125" s="7"/>
      <c r="T125" s="7"/>
      <c r="U125" s="7"/>
      <c r="V125" s="7"/>
      <c r="W125" s="7"/>
    </row>
    <row r="126" spans="1:25" x14ac:dyDescent="0.2">
      <c r="A126" s="27"/>
      <c r="B126" s="27"/>
      <c r="C126" s="28"/>
      <c r="D126" s="27"/>
      <c r="E126" s="27"/>
      <c r="F126" s="28"/>
      <c r="G126" s="27"/>
      <c r="H126" s="27"/>
      <c r="I126" s="27"/>
      <c r="J126" s="28"/>
      <c r="K126" s="27"/>
      <c r="L126" s="27"/>
      <c r="M126" s="27"/>
      <c r="N126" s="27"/>
      <c r="O126" s="27"/>
      <c r="P126" s="7"/>
      <c r="Q126" s="7"/>
      <c r="R126" s="7"/>
      <c r="S126" s="7"/>
      <c r="T126" s="7"/>
      <c r="U126" s="7"/>
      <c r="V126" s="7"/>
      <c r="W126" s="7"/>
    </row>
    <row r="127" spans="1:25" x14ac:dyDescent="0.2">
      <c r="A127" s="27"/>
      <c r="B127" s="27"/>
      <c r="C127" s="28"/>
      <c r="D127" s="27"/>
      <c r="E127" s="27"/>
      <c r="F127" s="28"/>
      <c r="G127" s="27"/>
      <c r="H127" s="27"/>
      <c r="I127" s="27"/>
      <c r="J127" s="28"/>
      <c r="K127" s="27"/>
      <c r="L127" s="27"/>
      <c r="M127" s="27"/>
      <c r="N127" s="27"/>
      <c r="O127" s="27"/>
      <c r="P127" s="7"/>
      <c r="Q127" s="7"/>
      <c r="R127" s="7"/>
      <c r="S127" s="7"/>
      <c r="T127" s="7"/>
      <c r="U127" s="7"/>
      <c r="V127" s="7"/>
      <c r="W127" s="7"/>
    </row>
    <row r="128" spans="1:25" x14ac:dyDescent="0.2">
      <c r="A128" s="27"/>
      <c r="B128" s="27"/>
      <c r="C128" s="28"/>
      <c r="D128" s="27"/>
      <c r="E128" s="27"/>
      <c r="F128" s="28"/>
      <c r="G128" s="27"/>
      <c r="H128" s="27"/>
      <c r="I128" s="27"/>
      <c r="J128" s="28"/>
      <c r="K128" s="27"/>
      <c r="L128" s="27"/>
      <c r="M128" s="27"/>
      <c r="N128" s="27"/>
      <c r="O128" s="27"/>
      <c r="P128" s="7"/>
      <c r="Q128" s="7"/>
      <c r="R128" s="7"/>
      <c r="S128" s="7"/>
      <c r="T128" s="7"/>
      <c r="U128" s="7"/>
      <c r="V128" s="7"/>
      <c r="W128" s="7"/>
    </row>
    <row r="129" spans="1:23" x14ac:dyDescent="0.2">
      <c r="A129" s="27"/>
      <c r="B129" s="27"/>
      <c r="C129" s="28"/>
      <c r="D129" s="27"/>
      <c r="E129" s="27"/>
      <c r="F129" s="28"/>
      <c r="G129" s="27"/>
      <c r="H129" s="27"/>
      <c r="I129" s="27"/>
      <c r="J129" s="28"/>
      <c r="K129" s="27"/>
      <c r="L129" s="27"/>
      <c r="M129" s="27"/>
      <c r="N129" s="27"/>
      <c r="O129" s="27"/>
      <c r="P129" s="7"/>
      <c r="Q129" s="7"/>
      <c r="R129" s="7"/>
      <c r="S129" s="7"/>
      <c r="T129" s="7"/>
      <c r="U129" s="7"/>
      <c r="V129" s="7"/>
      <c r="W129" s="7"/>
    </row>
    <row r="130" spans="1:23" x14ac:dyDescent="0.2">
      <c r="A130" s="27"/>
      <c r="B130" s="27"/>
      <c r="C130" s="28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7"/>
      <c r="Q130" s="9"/>
      <c r="R130" s="7"/>
      <c r="S130" s="7"/>
      <c r="T130" s="7"/>
      <c r="U130" s="7"/>
      <c r="V130" s="7"/>
      <c r="W130" s="7"/>
    </row>
    <row r="131" spans="1:23" x14ac:dyDescent="0.2">
      <c r="A131" s="27"/>
      <c r="B131" s="27"/>
      <c r="C131" s="2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7"/>
      <c r="Q131" s="9"/>
      <c r="R131" s="7"/>
      <c r="S131" s="7"/>
      <c r="T131" s="7"/>
      <c r="U131" s="7"/>
      <c r="V131" s="7"/>
      <c r="W131" s="7"/>
    </row>
    <row r="132" spans="1:23" x14ac:dyDescent="0.2">
      <c r="A132" s="45" t="s">
        <v>22</v>
      </c>
      <c r="B132" s="45" t="s">
        <v>22</v>
      </c>
      <c r="C132" s="46" t="s">
        <v>23</v>
      </c>
      <c r="D132" s="45" t="s">
        <v>25</v>
      </c>
      <c r="E132" s="46" t="s">
        <v>10</v>
      </c>
      <c r="F132" s="45" t="s">
        <v>24</v>
      </c>
      <c r="G132" s="45" t="s">
        <v>21</v>
      </c>
      <c r="H132" s="45" t="s">
        <v>21</v>
      </c>
      <c r="I132" s="46" t="s">
        <v>20</v>
      </c>
      <c r="J132" s="45" t="s">
        <v>34</v>
      </c>
      <c r="K132" s="46" t="s">
        <v>9</v>
      </c>
      <c r="L132" s="45" t="s">
        <v>28</v>
      </c>
      <c r="M132" s="45"/>
      <c r="N132" s="45"/>
      <c r="O132" s="45"/>
      <c r="P132" s="10"/>
      <c r="Q132" s="11"/>
      <c r="R132" s="10"/>
      <c r="S132" s="10"/>
      <c r="T132" s="10"/>
      <c r="U132" s="10"/>
      <c r="V132" s="7"/>
      <c r="W132" s="7"/>
    </row>
    <row r="133" spans="1:23" x14ac:dyDescent="0.2">
      <c r="A133" s="42">
        <f>A134-90</f>
        <v>47</v>
      </c>
      <c r="B133" s="46">
        <f>PI()*A133/180</f>
        <v>0.82030474843733492</v>
      </c>
      <c r="C133" s="46">
        <f>COS(B133)</f>
        <v>0.68199836006249848</v>
      </c>
      <c r="D133" s="45">
        <f>SIN(B133)</f>
        <v>0.73135370161917046</v>
      </c>
      <c r="E133" s="47">
        <f>H135</f>
        <v>8</v>
      </c>
      <c r="F133" s="47">
        <f>C134</f>
        <v>3.4</v>
      </c>
      <c r="G133" s="46">
        <f>Q144</f>
        <v>0.31654184156954218</v>
      </c>
      <c r="H133" s="46">
        <f>Q145</f>
        <v>18.136511561233526</v>
      </c>
      <c r="I133" s="46">
        <f>COS(G133)</f>
        <v>0.95031756103684228</v>
      </c>
      <c r="J133" s="46">
        <f>SIN(G133)</f>
        <v>0.31128207976847533</v>
      </c>
      <c r="K133" s="46">
        <f>Q142</f>
        <v>10.003820929457564</v>
      </c>
      <c r="L133" s="46">
        <f>N155</f>
        <v>2.3822523380617184</v>
      </c>
      <c r="M133" s="46"/>
      <c r="N133" s="46"/>
      <c r="O133" s="46"/>
      <c r="P133" s="11"/>
      <c r="Q133" s="11"/>
      <c r="R133" s="11"/>
      <c r="S133" s="11"/>
      <c r="T133" s="11"/>
      <c r="U133" s="11"/>
      <c r="V133" s="7"/>
      <c r="W133" s="7"/>
    </row>
    <row r="134" spans="1:23" x14ac:dyDescent="0.2">
      <c r="A134" s="42">
        <v>137</v>
      </c>
      <c r="B134" s="46"/>
      <c r="C134" s="42">
        <f>D134/10</f>
        <v>3.4</v>
      </c>
      <c r="D134" s="42">
        <v>34</v>
      </c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6"/>
      <c r="Q134" s="6"/>
      <c r="R134" s="6"/>
      <c r="S134" s="6"/>
      <c r="T134" s="6"/>
      <c r="U134" s="6"/>
      <c r="V134" s="6"/>
    </row>
    <row r="135" spans="1:23" x14ac:dyDescent="0.2">
      <c r="A135" s="46" t="s">
        <v>0</v>
      </c>
      <c r="B135" s="46" t="s">
        <v>3</v>
      </c>
      <c r="C135" s="46">
        <v>0</v>
      </c>
      <c r="D135" s="46">
        <f>D137</f>
        <v>2.3187944242124949</v>
      </c>
      <c r="E135" s="46" t="s">
        <v>10</v>
      </c>
      <c r="F135" s="46" t="s">
        <v>3</v>
      </c>
      <c r="G135" s="46">
        <v>0</v>
      </c>
      <c r="H135" s="46">
        <v>8</v>
      </c>
      <c r="I135" s="46" t="s">
        <v>6</v>
      </c>
      <c r="J135" s="46" t="s">
        <v>3</v>
      </c>
      <c r="K135" s="46">
        <v>8</v>
      </c>
      <c r="L135" s="46">
        <f>K135+H139*L9</f>
        <v>9.1593972121062475</v>
      </c>
      <c r="M135" s="46" t="s">
        <v>9</v>
      </c>
      <c r="N135" s="46" t="s">
        <v>3</v>
      </c>
      <c r="O135" s="46">
        <v>0</v>
      </c>
      <c r="P135" s="6">
        <f>L139</f>
        <v>9.9986985048588366</v>
      </c>
      <c r="Q135" s="6" t="s">
        <v>15</v>
      </c>
      <c r="R135" s="6" t="s">
        <v>17</v>
      </c>
      <c r="S135" s="6" t="s">
        <v>19</v>
      </c>
      <c r="T135" s="6" t="s">
        <v>3</v>
      </c>
      <c r="U135" s="6">
        <f>H139</f>
        <v>2.3187944242124949</v>
      </c>
      <c r="V135" s="6">
        <f>U135-L17*Q142*R138</f>
        <v>2.2864647363577757</v>
      </c>
    </row>
    <row r="136" spans="1:23" x14ac:dyDescent="0.2">
      <c r="A136" s="46"/>
      <c r="B136" s="46" t="s">
        <v>4</v>
      </c>
      <c r="C136" s="46">
        <v>0</v>
      </c>
      <c r="D136" s="46">
        <f>D140</f>
        <v>-2.4866025855051794</v>
      </c>
      <c r="E136" s="46"/>
      <c r="F136" s="46" t="s">
        <v>4</v>
      </c>
      <c r="G136" s="46">
        <v>0</v>
      </c>
      <c r="H136" s="46">
        <v>0</v>
      </c>
      <c r="I136" s="46"/>
      <c r="J136" s="46" t="s">
        <v>4</v>
      </c>
      <c r="K136" s="46">
        <v>0</v>
      </c>
      <c r="L136" s="46">
        <f>K136+H140*L9</f>
        <v>-0.83930129275258969</v>
      </c>
      <c r="M136" s="46"/>
      <c r="N136" s="46" t="s">
        <v>4</v>
      </c>
      <c r="O136" s="46">
        <v>0</v>
      </c>
      <c r="P136" s="6">
        <f>L140</f>
        <v>0.32009591935365778</v>
      </c>
      <c r="Q136" s="6">
        <f>ATAN(P136/P135)</f>
        <v>3.2002828469447443E-2</v>
      </c>
      <c r="R136" s="6">
        <f>COS(Q136)</f>
        <v>0.99948795318960137</v>
      </c>
      <c r="S136" s="6"/>
      <c r="T136" s="6" t="s">
        <v>4</v>
      </c>
      <c r="U136" s="6">
        <f>H140</f>
        <v>-1.6786025855051794</v>
      </c>
      <c r="V136" s="6">
        <f>U136+L17*Q142*R136</f>
        <v>-0.66873403651443675</v>
      </c>
    </row>
    <row r="137" spans="1:23" x14ac:dyDescent="0.2">
      <c r="A137" s="46" t="s">
        <v>1</v>
      </c>
      <c r="B137" s="46" t="s">
        <v>3</v>
      </c>
      <c r="C137" s="46">
        <v>0</v>
      </c>
      <c r="D137" s="46">
        <f>C134*COS(B133)</f>
        <v>2.3187944242124949</v>
      </c>
      <c r="E137" s="46" t="s">
        <v>11</v>
      </c>
      <c r="F137" s="46" t="s">
        <v>3</v>
      </c>
      <c r="G137" s="46">
        <f>D135</f>
        <v>2.3187944242124949</v>
      </c>
      <c r="H137" s="46">
        <f>D135</f>
        <v>2.3187944242124949</v>
      </c>
      <c r="I137" s="46" t="s">
        <v>7</v>
      </c>
      <c r="J137" s="46" t="s">
        <v>3</v>
      </c>
      <c r="K137" s="46">
        <f>L135</f>
        <v>9.1593972121062475</v>
      </c>
      <c r="L137" s="46">
        <f>K137-H140*L13</f>
        <v>9.9986985048588366</v>
      </c>
      <c r="M137" s="46"/>
      <c r="N137" s="46"/>
      <c r="O137" s="46"/>
      <c r="P137" s="6"/>
      <c r="Q137" s="6" t="s">
        <v>29</v>
      </c>
      <c r="R137" s="6" t="s">
        <v>18</v>
      </c>
      <c r="S137" s="6" t="s">
        <v>28</v>
      </c>
      <c r="T137" s="6" t="s">
        <v>3</v>
      </c>
      <c r="U137" s="6">
        <v>0</v>
      </c>
      <c r="V137" s="6">
        <f>V135</f>
        <v>2.2864647363577757</v>
      </c>
    </row>
    <row r="138" spans="1:23" x14ac:dyDescent="0.2">
      <c r="A138" s="46"/>
      <c r="B138" s="46" t="s">
        <v>4</v>
      </c>
      <c r="C138" s="46">
        <v>0</v>
      </c>
      <c r="D138" s="46">
        <v>0</v>
      </c>
      <c r="E138" s="46"/>
      <c r="F138" s="46" t="s">
        <v>4</v>
      </c>
      <c r="G138" s="46">
        <f>D136</f>
        <v>-2.4866025855051794</v>
      </c>
      <c r="H138" s="46">
        <f>G138+8*L17</f>
        <v>-1.6786025855051794</v>
      </c>
      <c r="I138" s="46"/>
      <c r="J138" s="46" t="s">
        <v>4</v>
      </c>
      <c r="K138" s="46">
        <f>L136</f>
        <v>-0.83930129275258969</v>
      </c>
      <c r="L138" s="46">
        <f>K138+H139*L13</f>
        <v>0.32009591935365778</v>
      </c>
      <c r="M138" s="46"/>
      <c r="N138" s="46"/>
      <c r="O138" s="46"/>
      <c r="P138" s="6"/>
      <c r="Q138" s="6">
        <f>P135*P135</f>
        <v>99.973971791066333</v>
      </c>
      <c r="R138" s="6">
        <f>SIN(Q136)</f>
        <v>3.1997365967546793E-2</v>
      </c>
      <c r="S138" s="6"/>
      <c r="T138" s="6" t="s">
        <v>4</v>
      </c>
      <c r="U138" s="6">
        <v>0</v>
      </c>
      <c r="V138" s="6">
        <f>V136</f>
        <v>-0.66873403651443675</v>
      </c>
    </row>
    <row r="139" spans="1:23" x14ac:dyDescent="0.2">
      <c r="A139" s="46" t="s">
        <v>2</v>
      </c>
      <c r="B139" s="46" t="s">
        <v>3</v>
      </c>
      <c r="C139" s="46">
        <v>0</v>
      </c>
      <c r="D139" s="46">
        <v>0</v>
      </c>
      <c r="E139" s="46" t="s">
        <v>13</v>
      </c>
      <c r="F139" s="46" t="s">
        <v>3</v>
      </c>
      <c r="G139" s="46">
        <v>0</v>
      </c>
      <c r="H139" s="46">
        <f>H137</f>
        <v>2.3187944242124949</v>
      </c>
      <c r="I139" s="46" t="s">
        <v>8</v>
      </c>
      <c r="J139" s="46" t="s">
        <v>3</v>
      </c>
      <c r="K139" s="46">
        <f>H135</f>
        <v>8</v>
      </c>
      <c r="L139" s="46">
        <f>L137</f>
        <v>9.9986985048588366</v>
      </c>
      <c r="M139" s="46"/>
      <c r="N139" s="46"/>
      <c r="O139" s="46"/>
      <c r="P139" s="6"/>
      <c r="Q139" s="6" t="s">
        <v>30</v>
      </c>
      <c r="R139" s="6"/>
      <c r="S139" s="6"/>
      <c r="T139" s="6"/>
      <c r="U139" s="6"/>
      <c r="V139" s="6"/>
    </row>
    <row r="140" spans="1:23" x14ac:dyDescent="0.2">
      <c r="A140" s="46"/>
      <c r="B140" s="46" t="s">
        <v>4</v>
      </c>
      <c r="C140" s="46">
        <v>0</v>
      </c>
      <c r="D140" s="46">
        <f>-C134*SIN(B133)</f>
        <v>-2.4866025855051794</v>
      </c>
      <c r="E140" s="46"/>
      <c r="F140" s="46" t="s">
        <v>4</v>
      </c>
      <c r="G140" s="46">
        <v>0</v>
      </c>
      <c r="H140" s="46">
        <f>H138</f>
        <v>-1.6786025855051794</v>
      </c>
      <c r="I140" s="46"/>
      <c r="J140" s="46" t="s">
        <v>4</v>
      </c>
      <c r="K140" s="46">
        <f>H136</f>
        <v>0</v>
      </c>
      <c r="L140" s="46">
        <f>L138</f>
        <v>0.32009591935365778</v>
      </c>
      <c r="M140" s="46"/>
      <c r="N140" s="46"/>
      <c r="O140" s="46"/>
      <c r="P140" s="6"/>
      <c r="Q140" s="6">
        <f>P136*P136</f>
        <v>0.10246139758686339</v>
      </c>
      <c r="R140" s="6"/>
      <c r="S140" s="6"/>
      <c r="T140" s="6"/>
      <c r="U140" s="6"/>
      <c r="V140" s="6"/>
    </row>
    <row r="141" spans="1:23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6"/>
      <c r="Q141" s="6" t="s">
        <v>16</v>
      </c>
      <c r="R141" s="6"/>
      <c r="S141" s="6"/>
      <c r="T141" s="6"/>
      <c r="U141" s="6"/>
      <c r="V141" s="6"/>
    </row>
    <row r="142" spans="1:23" x14ac:dyDescent="0.2">
      <c r="A142" s="45"/>
      <c r="B142" s="46"/>
      <c r="C142" s="45"/>
      <c r="D142" s="46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5"/>
      <c r="Q142" s="5">
        <f>SQRT(Q138+Q140)</f>
        <v>10.003820929457564</v>
      </c>
      <c r="R142" s="6"/>
      <c r="S142" s="5"/>
      <c r="T142" s="5"/>
      <c r="U142" s="5"/>
      <c r="V142" s="5"/>
    </row>
    <row r="143" spans="1:23" x14ac:dyDescent="0.2">
      <c r="A143" s="45"/>
      <c r="B143" s="46"/>
      <c r="C143" s="45"/>
      <c r="D143" s="46"/>
      <c r="E143" s="45"/>
      <c r="F143" s="45"/>
      <c r="G143" s="45"/>
      <c r="H143" s="46"/>
      <c r="I143" s="45"/>
      <c r="J143" s="45"/>
      <c r="K143" s="45"/>
      <c r="L143" s="45"/>
      <c r="M143" s="45"/>
      <c r="N143" s="45"/>
      <c r="O143" s="45"/>
      <c r="P143" s="5"/>
      <c r="Q143" s="5"/>
      <c r="R143" s="6"/>
      <c r="S143" s="5"/>
      <c r="T143" s="5"/>
      <c r="U143" s="5"/>
      <c r="V143" s="5"/>
    </row>
    <row r="144" spans="1:23" x14ac:dyDescent="0.2">
      <c r="A144" s="45"/>
      <c r="B144" s="46"/>
      <c r="C144" s="45"/>
      <c r="D144" s="46"/>
      <c r="E144" s="45"/>
      <c r="F144" s="45"/>
      <c r="G144" s="45"/>
      <c r="H144" s="46"/>
      <c r="I144" s="45"/>
      <c r="J144" s="45"/>
      <c r="K144" s="45"/>
      <c r="L144" s="45"/>
      <c r="M144" s="45" t="s">
        <v>26</v>
      </c>
      <c r="N144" s="45">
        <f>ATAN(P136/P135)</f>
        <v>3.2002828469447443E-2</v>
      </c>
      <c r="O144" s="45">
        <f>180*N144/PI()</f>
        <v>1.8336270037804545</v>
      </c>
      <c r="P144" s="5" t="s">
        <v>21</v>
      </c>
      <c r="Q144" s="5">
        <f>N144-N145</f>
        <v>0.31654184156954218</v>
      </c>
      <c r="R144" s="6" t="s">
        <v>20</v>
      </c>
      <c r="S144" s="6">
        <f>COS(Q144)</f>
        <v>0.95031756103684228</v>
      </c>
      <c r="T144" s="5"/>
      <c r="U144" s="5"/>
      <c r="V144" s="5"/>
    </row>
    <row r="145" spans="1:22" x14ac:dyDescent="0.2">
      <c r="A145" s="45"/>
      <c r="B145" s="46"/>
      <c r="C145" s="45"/>
      <c r="D145" s="46"/>
      <c r="E145" s="45"/>
      <c r="F145" s="45"/>
      <c r="G145" s="45"/>
      <c r="H145" s="46"/>
      <c r="I145" s="45"/>
      <c r="J145" s="45"/>
      <c r="K145" s="45"/>
      <c r="L145" s="45"/>
      <c r="M145" s="45" t="s">
        <v>27</v>
      </c>
      <c r="N145" s="45">
        <f>ATAN(V138/V137)</f>
        <v>-0.28453901310009472</v>
      </c>
      <c r="O145" s="45">
        <f>180*N145/PI()</f>
        <v>-16.302884557453069</v>
      </c>
      <c r="P145" s="5"/>
      <c r="Q145" s="5">
        <f>180*Q144/PI()</f>
        <v>18.136511561233526</v>
      </c>
      <c r="R145" s="6"/>
      <c r="S145" s="5"/>
      <c r="T145" s="5"/>
      <c r="U145" s="5"/>
      <c r="V145" s="5"/>
    </row>
    <row r="146" spans="1:22" x14ac:dyDescent="0.2">
      <c r="A146" s="45"/>
      <c r="B146" s="46"/>
      <c r="C146" s="45"/>
      <c r="D146" s="46"/>
      <c r="E146" s="45"/>
      <c r="F146" s="45"/>
      <c r="G146" s="45"/>
      <c r="H146" s="46"/>
      <c r="I146" s="45"/>
      <c r="J146" s="45"/>
      <c r="K146" s="45"/>
      <c r="L146" s="45"/>
      <c r="M146" s="45"/>
      <c r="N146" s="45"/>
      <c r="O146" s="45"/>
      <c r="P146" s="5"/>
      <c r="Q146" s="5"/>
      <c r="R146" s="6"/>
      <c r="S146" s="5"/>
      <c r="T146" s="5"/>
      <c r="U146" s="5"/>
      <c r="V146" s="5"/>
    </row>
    <row r="147" spans="1:22" x14ac:dyDescent="0.2">
      <c r="A147" s="45"/>
      <c r="B147" s="46"/>
      <c r="C147" s="45"/>
      <c r="D147" s="46"/>
      <c r="E147" s="45"/>
      <c r="F147" s="45"/>
      <c r="G147" s="45"/>
      <c r="H147" s="46"/>
      <c r="I147" s="45"/>
      <c r="J147" s="45"/>
      <c r="K147" s="45"/>
      <c r="L147" s="45"/>
      <c r="M147" s="45"/>
      <c r="N147" s="45"/>
      <c r="O147" s="45"/>
      <c r="P147" s="5"/>
      <c r="Q147" s="5"/>
      <c r="R147" s="6"/>
      <c r="S147" s="5"/>
      <c r="T147" s="5"/>
      <c r="U147" s="5"/>
      <c r="V147" s="5"/>
    </row>
    <row r="148" spans="1:22" x14ac:dyDescent="0.2">
      <c r="A148" s="45"/>
      <c r="B148" s="46"/>
      <c r="C148" s="45"/>
      <c r="D148" s="46"/>
      <c r="E148" s="45"/>
      <c r="F148" s="45"/>
      <c r="G148" s="45"/>
      <c r="H148" s="46"/>
      <c r="I148" s="45"/>
      <c r="J148" s="45"/>
      <c r="K148" s="45"/>
      <c r="L148" s="45"/>
      <c r="M148" s="45"/>
      <c r="N148" s="45" t="s">
        <v>31</v>
      </c>
      <c r="O148" s="45"/>
      <c r="P148" s="5"/>
      <c r="Q148" s="5"/>
      <c r="R148" s="6"/>
      <c r="S148" s="5"/>
      <c r="T148" s="5"/>
      <c r="U148" s="5"/>
      <c r="V148" s="5"/>
    </row>
    <row r="149" spans="1:22" x14ac:dyDescent="0.2">
      <c r="A149" s="45"/>
      <c r="B149" s="46"/>
      <c r="C149" s="45"/>
      <c r="D149" s="46"/>
      <c r="E149" s="45"/>
      <c r="F149" s="45"/>
      <c r="G149" s="45"/>
      <c r="H149" s="46"/>
      <c r="I149" s="45"/>
      <c r="J149" s="45"/>
      <c r="K149" s="45"/>
      <c r="L149" s="45"/>
      <c r="M149" s="45"/>
      <c r="N149" s="45">
        <f>V137*V137</f>
        <v>5.2279209906076325</v>
      </c>
      <c r="O149" s="45"/>
      <c r="P149" s="5"/>
      <c r="Q149" s="5"/>
      <c r="R149" s="6"/>
      <c r="S149" s="5"/>
      <c r="T149" s="5"/>
      <c r="U149" s="5"/>
      <c r="V149" s="5"/>
    </row>
    <row r="150" spans="1:22" x14ac:dyDescent="0.2">
      <c r="A150" s="45"/>
      <c r="B150" s="46"/>
      <c r="C150" s="45"/>
      <c r="D150" s="46"/>
      <c r="E150" s="45"/>
      <c r="F150" s="45"/>
      <c r="G150" s="45"/>
      <c r="H150" s="46"/>
      <c r="I150" s="45"/>
      <c r="J150" s="45"/>
      <c r="K150" s="45"/>
      <c r="L150" s="45"/>
      <c r="M150" s="45"/>
      <c r="N150" s="45" t="s">
        <v>32</v>
      </c>
      <c r="O150" s="45"/>
      <c r="P150" s="5"/>
      <c r="Q150" s="5"/>
      <c r="R150" s="6"/>
      <c r="S150" s="5"/>
      <c r="T150" s="5"/>
      <c r="U150" s="5"/>
      <c r="V150" s="5"/>
    </row>
    <row r="151" spans="1:22" x14ac:dyDescent="0.2">
      <c r="A151" s="45"/>
      <c r="B151" s="46"/>
      <c r="C151" s="45"/>
      <c r="D151" s="46"/>
      <c r="E151" s="45"/>
      <c r="F151" s="45"/>
      <c r="G151" s="45"/>
      <c r="H151" s="46"/>
      <c r="I151" s="45"/>
      <c r="J151" s="45"/>
      <c r="K151" s="45"/>
      <c r="L151" s="45"/>
      <c r="M151" s="45"/>
      <c r="N151" s="45">
        <f>V138*V138</f>
        <v>0.447205211592892</v>
      </c>
      <c r="O151" s="45"/>
      <c r="P151" s="5"/>
      <c r="Q151" s="5"/>
      <c r="R151" s="6"/>
      <c r="S151" s="5"/>
      <c r="T151" s="5"/>
      <c r="U151" s="5"/>
      <c r="V151" s="5"/>
    </row>
    <row r="152" spans="1:22" x14ac:dyDescent="0.2">
      <c r="A152" s="45"/>
      <c r="B152" s="46"/>
      <c r="C152" s="45"/>
      <c r="D152" s="46"/>
      <c r="E152" s="45"/>
      <c r="F152" s="45"/>
      <c r="G152" s="45"/>
      <c r="H152" s="46"/>
      <c r="I152" s="45"/>
      <c r="J152" s="45"/>
      <c r="K152" s="45"/>
      <c r="L152" s="45"/>
      <c r="M152" s="45"/>
      <c r="N152" s="45" t="s">
        <v>35</v>
      </c>
      <c r="O152" s="45"/>
      <c r="P152" s="5"/>
      <c r="Q152" s="5"/>
      <c r="R152" s="6"/>
      <c r="S152" s="5"/>
      <c r="T152" s="5"/>
      <c r="U152" s="5"/>
      <c r="V152" s="5"/>
    </row>
    <row r="153" spans="1:22" x14ac:dyDescent="0.2">
      <c r="A153" s="45"/>
      <c r="B153" s="46"/>
      <c r="C153" s="45"/>
      <c r="D153" s="46"/>
      <c r="E153" s="45"/>
      <c r="F153" s="45"/>
      <c r="G153" s="45"/>
      <c r="H153" s="46"/>
      <c r="I153" s="45"/>
      <c r="J153" s="45"/>
      <c r="K153" s="45"/>
      <c r="L153" s="45"/>
      <c r="M153" s="45"/>
      <c r="N153" s="45">
        <f>N149+N151</f>
        <v>5.6751262022005244</v>
      </c>
      <c r="O153" s="45"/>
      <c r="P153" s="5"/>
      <c r="Q153" s="5"/>
      <c r="R153" s="6"/>
      <c r="S153" s="5"/>
      <c r="T153" s="5"/>
      <c r="U153" s="5"/>
      <c r="V153" s="5"/>
    </row>
    <row r="154" spans="1:22" x14ac:dyDescent="0.2">
      <c r="A154" s="45"/>
      <c r="B154" s="46"/>
      <c r="C154" s="45"/>
      <c r="D154" s="46"/>
      <c r="E154" s="45"/>
      <c r="F154" s="45"/>
      <c r="G154" s="45"/>
      <c r="H154" s="46"/>
      <c r="I154" s="45"/>
      <c r="J154" s="45"/>
      <c r="K154" s="45"/>
      <c r="L154" s="45"/>
      <c r="M154" s="45"/>
      <c r="N154" s="45" t="s">
        <v>33</v>
      </c>
      <c r="O154" s="45"/>
      <c r="P154" s="5"/>
      <c r="Q154" s="5"/>
      <c r="R154" s="6"/>
      <c r="S154" s="5"/>
      <c r="T154" s="5"/>
      <c r="U154" s="5"/>
      <c r="V154" s="5"/>
    </row>
    <row r="155" spans="1:22" x14ac:dyDescent="0.2">
      <c r="A155" s="45"/>
      <c r="B155" s="46"/>
      <c r="C155" s="45"/>
      <c r="D155" s="46"/>
      <c r="E155" s="45"/>
      <c r="F155" s="45"/>
      <c r="G155" s="45"/>
      <c r="H155" s="46"/>
      <c r="I155" s="45"/>
      <c r="J155" s="45"/>
      <c r="K155" s="45"/>
      <c r="L155" s="45"/>
      <c r="M155" s="45"/>
      <c r="N155" s="45">
        <f>SQRT(N153)</f>
        <v>2.3822523380617184</v>
      </c>
      <c r="O155" s="45"/>
      <c r="P155" s="5"/>
      <c r="Q155" s="5"/>
      <c r="R155" s="6"/>
      <c r="S155" s="5"/>
      <c r="T155" s="5"/>
      <c r="U155" s="5"/>
      <c r="V155" s="5"/>
    </row>
    <row r="156" spans="1:22" x14ac:dyDescent="0.2">
      <c r="A156" s="41"/>
      <c r="B156" s="42"/>
      <c r="C156" s="41"/>
      <c r="D156" s="42"/>
      <c r="E156" s="41"/>
      <c r="F156" s="41"/>
      <c r="G156" s="41"/>
      <c r="H156" s="42"/>
      <c r="I156" s="41"/>
      <c r="J156" s="41"/>
      <c r="K156" s="41"/>
      <c r="L156" s="41"/>
      <c r="M156" s="41"/>
      <c r="N156" s="41"/>
      <c r="O156" s="41"/>
      <c r="P156" s="3"/>
      <c r="Q156" s="3"/>
      <c r="R156" s="4"/>
    </row>
    <row r="157" spans="1:22" x14ac:dyDescent="0.2">
      <c r="A157" s="27"/>
      <c r="B157" s="28"/>
      <c r="C157" s="27"/>
      <c r="D157" s="28"/>
      <c r="E157" s="27"/>
      <c r="F157" s="27"/>
      <c r="G157" s="27"/>
      <c r="H157" s="28"/>
      <c r="I157" s="27"/>
      <c r="J157" s="27"/>
      <c r="K157" s="27"/>
      <c r="L157" s="27"/>
      <c r="M157" s="27"/>
      <c r="N157" s="27"/>
      <c r="O157" s="27"/>
      <c r="P157" s="3"/>
      <c r="Q157" s="3"/>
      <c r="R157" s="4"/>
    </row>
    <row r="158" spans="1:22" x14ac:dyDescent="0.2">
      <c r="A158" s="27"/>
      <c r="B158" s="28"/>
      <c r="C158" s="27"/>
      <c r="D158" s="28"/>
      <c r="E158" s="27"/>
      <c r="F158" s="27"/>
      <c r="G158" s="27"/>
      <c r="H158" s="28"/>
      <c r="I158" s="27"/>
      <c r="J158" s="27"/>
      <c r="K158" s="27"/>
      <c r="L158" s="27"/>
      <c r="M158" s="27"/>
      <c r="N158" s="27"/>
      <c r="O158" s="27"/>
      <c r="P158" s="3"/>
      <c r="Q158" s="3"/>
      <c r="R158" s="4"/>
    </row>
    <row r="159" spans="1:22" x14ac:dyDescent="0.2">
      <c r="A159" s="27"/>
      <c r="B159" s="28"/>
      <c r="C159" s="27"/>
      <c r="D159" s="28"/>
      <c r="E159" s="27"/>
      <c r="F159" s="27"/>
      <c r="G159" s="27"/>
      <c r="H159" s="28"/>
      <c r="I159" s="27"/>
      <c r="J159" s="27"/>
      <c r="K159" s="27"/>
      <c r="L159" s="27"/>
      <c r="M159" s="27"/>
      <c r="N159" s="27"/>
      <c r="O159" s="27"/>
      <c r="P159" s="3"/>
      <c r="Q159" s="3"/>
      <c r="R159" s="4"/>
    </row>
    <row r="160" spans="1:22" x14ac:dyDescent="0.2">
      <c r="A160" s="27"/>
      <c r="B160" s="28"/>
      <c r="C160" s="27"/>
      <c r="D160" s="28"/>
      <c r="E160" s="27"/>
      <c r="F160" s="27"/>
      <c r="G160" s="27"/>
      <c r="H160" s="28"/>
      <c r="I160" s="27"/>
      <c r="J160" s="27"/>
      <c r="K160" s="27"/>
      <c r="L160" s="27"/>
      <c r="M160" s="27"/>
      <c r="N160" s="27"/>
      <c r="O160" s="27"/>
      <c r="P160" s="3"/>
      <c r="Q160" s="3"/>
      <c r="R160" s="4"/>
    </row>
    <row r="161" spans="1:18" x14ac:dyDescent="0.2">
      <c r="A161" s="27"/>
      <c r="B161" s="28"/>
      <c r="C161" s="27"/>
      <c r="D161" s="28"/>
      <c r="E161" s="27"/>
      <c r="F161" s="27"/>
      <c r="G161" s="27"/>
      <c r="H161" s="28"/>
      <c r="I161" s="27"/>
      <c r="J161" s="27"/>
      <c r="K161" s="27"/>
      <c r="L161" s="27"/>
      <c r="M161" s="27"/>
      <c r="N161" s="27"/>
      <c r="O161" s="27"/>
      <c r="P161" s="3"/>
      <c r="Q161" s="3"/>
      <c r="R161" s="4"/>
    </row>
    <row r="162" spans="1:18" x14ac:dyDescent="0.2">
      <c r="A162" s="27"/>
      <c r="B162" s="28"/>
      <c r="C162" s="27"/>
      <c r="D162" s="28"/>
      <c r="E162" s="27"/>
      <c r="F162" s="27"/>
      <c r="G162" s="27"/>
      <c r="H162" s="28"/>
      <c r="I162" s="27"/>
      <c r="J162" s="27"/>
      <c r="K162" s="27"/>
      <c r="L162" s="27"/>
      <c r="M162" s="27"/>
      <c r="N162" s="27"/>
      <c r="O162" s="27"/>
      <c r="P162" s="3"/>
      <c r="Q162" s="3"/>
      <c r="R162" s="4"/>
    </row>
    <row r="163" spans="1:18" x14ac:dyDescent="0.2">
      <c r="A163" s="27"/>
      <c r="B163" s="28"/>
      <c r="C163" s="27"/>
      <c r="D163" s="28"/>
      <c r="E163" s="27"/>
      <c r="F163" s="27"/>
      <c r="G163" s="27"/>
      <c r="H163" s="28"/>
      <c r="I163" s="27"/>
      <c r="J163" s="27"/>
      <c r="K163" s="27"/>
      <c r="L163" s="27"/>
      <c r="M163" s="27"/>
      <c r="N163" s="27"/>
      <c r="O163" s="27"/>
      <c r="P163" s="3"/>
      <c r="Q163" s="3"/>
      <c r="R163" s="4"/>
    </row>
    <row r="164" spans="1:18" x14ac:dyDescent="0.2">
      <c r="A164" s="27"/>
      <c r="B164" s="28"/>
      <c r="C164" s="27"/>
      <c r="D164" s="28"/>
      <c r="E164" s="27"/>
      <c r="F164" s="27"/>
      <c r="G164" s="27"/>
      <c r="H164" s="28"/>
      <c r="I164" s="27"/>
      <c r="J164" s="27"/>
      <c r="K164" s="27"/>
      <c r="L164" s="27"/>
      <c r="M164" s="27"/>
      <c r="N164" s="27"/>
      <c r="O164" s="27"/>
      <c r="P164" s="3"/>
      <c r="Q164" s="3"/>
      <c r="R164" s="4"/>
    </row>
    <row r="165" spans="1:18" x14ac:dyDescent="0.2">
      <c r="A165" s="27"/>
      <c r="B165" s="28"/>
      <c r="C165" s="27"/>
      <c r="D165" s="28"/>
      <c r="E165" s="27"/>
      <c r="F165" s="27"/>
      <c r="G165" s="27"/>
      <c r="H165" s="28"/>
      <c r="I165" s="27"/>
      <c r="J165" s="27"/>
      <c r="K165" s="27"/>
      <c r="L165" s="27"/>
      <c r="M165" s="27"/>
      <c r="N165" s="27"/>
      <c r="O165" s="27"/>
      <c r="P165" s="3"/>
      <c r="Q165" s="3"/>
      <c r="R165" s="4"/>
    </row>
    <row r="166" spans="1:18" x14ac:dyDescent="0.2">
      <c r="A166" s="27"/>
      <c r="B166" s="28"/>
      <c r="C166" s="27"/>
      <c r="D166" s="28"/>
      <c r="E166" s="27"/>
      <c r="F166" s="27"/>
      <c r="G166" s="27"/>
      <c r="H166" s="28"/>
      <c r="I166" s="27"/>
      <c r="J166" s="27"/>
      <c r="K166" s="27"/>
      <c r="L166" s="27"/>
      <c r="M166" s="27"/>
      <c r="N166" s="27"/>
      <c r="O166" s="27"/>
      <c r="P166" s="3"/>
      <c r="Q166" s="3"/>
      <c r="R166" s="4"/>
    </row>
    <row r="167" spans="1:18" x14ac:dyDescent="0.2">
      <c r="A167" s="27"/>
      <c r="B167" s="28"/>
      <c r="C167" s="27"/>
      <c r="D167" s="28"/>
      <c r="E167" s="27"/>
      <c r="F167" s="27"/>
      <c r="G167" s="27"/>
      <c r="H167" s="28"/>
      <c r="I167" s="27"/>
      <c r="J167" s="27"/>
      <c r="K167" s="27"/>
      <c r="L167" s="27"/>
      <c r="M167" s="27"/>
      <c r="N167" s="27"/>
      <c r="O167" s="27"/>
      <c r="P167" s="3"/>
      <c r="Q167" s="3"/>
      <c r="R167" s="4"/>
    </row>
    <row r="168" spans="1:18" x14ac:dyDescent="0.2">
      <c r="A168" s="27"/>
      <c r="B168" s="28"/>
      <c r="C168" s="27"/>
      <c r="D168" s="28"/>
      <c r="E168" s="27"/>
      <c r="F168" s="27"/>
      <c r="G168" s="27"/>
      <c r="H168" s="28"/>
      <c r="I168" s="27"/>
      <c r="J168" s="27"/>
      <c r="K168" s="27"/>
      <c r="L168" s="27"/>
      <c r="M168" s="27"/>
      <c r="N168" s="27"/>
      <c r="O168" s="27"/>
      <c r="P168" s="3"/>
      <c r="Q168" s="3"/>
      <c r="R168" s="4"/>
    </row>
    <row r="169" spans="1:18" x14ac:dyDescent="0.2">
      <c r="A169" s="27"/>
      <c r="B169" s="28"/>
      <c r="C169" s="27"/>
      <c r="D169" s="28"/>
      <c r="E169" s="27"/>
      <c r="F169" s="27"/>
      <c r="G169" s="27"/>
      <c r="H169" s="28"/>
      <c r="I169" s="27"/>
      <c r="J169" s="27"/>
      <c r="K169" s="27"/>
      <c r="L169" s="27"/>
      <c r="M169" s="27"/>
      <c r="N169" s="27"/>
      <c r="O169" s="27"/>
      <c r="P169" s="3"/>
      <c r="Q169" s="3"/>
      <c r="R169" s="4"/>
    </row>
    <row r="170" spans="1:18" x14ac:dyDescent="0.2">
      <c r="A170" s="27"/>
      <c r="B170" s="28"/>
      <c r="C170" s="27"/>
      <c r="D170" s="28"/>
      <c r="E170" s="27"/>
      <c r="F170" s="27"/>
      <c r="G170" s="27"/>
      <c r="H170" s="28"/>
      <c r="I170" s="27"/>
      <c r="J170" s="27"/>
      <c r="K170" s="27"/>
      <c r="L170" s="27"/>
      <c r="M170" s="27"/>
      <c r="N170" s="27"/>
      <c r="O170" s="27"/>
      <c r="P170" s="3"/>
      <c r="Q170" s="3"/>
      <c r="R170" s="4"/>
    </row>
    <row r="171" spans="1:18" x14ac:dyDescent="0.2">
      <c r="A171" s="27"/>
      <c r="B171" s="28"/>
      <c r="C171" s="27"/>
      <c r="D171" s="28"/>
      <c r="E171" s="27"/>
      <c r="F171" s="27"/>
      <c r="G171" s="27"/>
      <c r="H171" s="28"/>
      <c r="I171" s="27"/>
      <c r="J171" s="27"/>
      <c r="K171" s="27"/>
      <c r="L171" s="27"/>
      <c r="M171" s="27"/>
      <c r="N171" s="27"/>
      <c r="O171" s="27"/>
      <c r="P171" s="3"/>
      <c r="Q171" s="3"/>
      <c r="R171" s="4"/>
    </row>
    <row r="172" spans="1:18" x14ac:dyDescent="0.2">
      <c r="A172" s="28"/>
      <c r="B172" s="27"/>
      <c r="C172" s="27"/>
      <c r="D172" s="28"/>
      <c r="E172" s="27"/>
      <c r="F172" s="27"/>
      <c r="G172" s="27"/>
      <c r="H172" s="28"/>
      <c r="I172" s="27"/>
      <c r="J172" s="27"/>
      <c r="K172" s="27"/>
      <c r="L172" s="27"/>
      <c r="M172" s="27"/>
      <c r="N172" s="27"/>
      <c r="O172" s="27"/>
      <c r="P172" s="3"/>
      <c r="Q172" s="3"/>
      <c r="R172" s="4"/>
    </row>
    <row r="173" spans="1:18" x14ac:dyDescent="0.2">
      <c r="A173" s="27"/>
      <c r="B173" s="27"/>
      <c r="C173" s="28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R173" s="2"/>
    </row>
    <row r="174" spans="1:18" x14ac:dyDescent="0.2">
      <c r="A174" s="28"/>
      <c r="B174" s="27"/>
      <c r="C174" s="27"/>
      <c r="D174" s="28"/>
      <c r="E174" s="27"/>
      <c r="F174" s="27"/>
      <c r="G174" s="27"/>
      <c r="H174" s="28"/>
      <c r="I174" s="27"/>
      <c r="J174" s="27"/>
      <c r="K174" s="27"/>
      <c r="L174" s="27"/>
      <c r="M174" s="27"/>
      <c r="N174" s="27"/>
      <c r="O174" s="27"/>
      <c r="P174" s="3"/>
      <c r="Q174" s="3"/>
      <c r="R174" s="4"/>
    </row>
    <row r="175" spans="1:18" x14ac:dyDescent="0.2">
      <c r="A175" s="28"/>
      <c r="B175" s="27"/>
      <c r="C175" s="27"/>
      <c r="D175" s="28"/>
      <c r="E175" s="27"/>
      <c r="F175" s="27"/>
      <c r="G175" s="27"/>
      <c r="H175" s="28"/>
      <c r="I175" s="27"/>
      <c r="J175" s="27"/>
      <c r="K175" s="27"/>
      <c r="L175" s="27"/>
      <c r="M175" s="27"/>
      <c r="N175" s="27"/>
      <c r="O175" s="27"/>
      <c r="P175" s="3"/>
      <c r="Q175" s="3"/>
      <c r="R175" s="4"/>
    </row>
    <row r="176" spans="1:18" x14ac:dyDescent="0.2">
      <c r="A176" s="28"/>
      <c r="B176" s="27"/>
      <c r="C176" s="27"/>
      <c r="D176" s="28"/>
      <c r="E176" s="27"/>
      <c r="F176" s="27"/>
      <c r="G176" s="27"/>
      <c r="H176" s="28"/>
      <c r="I176" s="27"/>
      <c r="J176" s="27"/>
      <c r="K176" s="27"/>
      <c r="L176" s="27"/>
      <c r="M176" s="27"/>
      <c r="N176" s="27"/>
      <c r="O176" s="27"/>
      <c r="P176" s="3"/>
      <c r="Q176" s="3"/>
      <c r="R176" s="4"/>
    </row>
    <row r="177" spans="1:18" x14ac:dyDescent="0.2">
      <c r="A177" s="28"/>
      <c r="B177" s="27"/>
      <c r="C177" s="27"/>
      <c r="D177" s="28"/>
      <c r="E177" s="27"/>
      <c r="F177" s="27"/>
      <c r="G177" s="27"/>
      <c r="H177" s="28"/>
      <c r="I177" s="27"/>
      <c r="J177" s="27"/>
      <c r="K177" s="27"/>
      <c r="L177" s="27"/>
      <c r="M177" s="27"/>
      <c r="N177" s="27"/>
      <c r="O177" s="27"/>
      <c r="P177" s="3"/>
      <c r="Q177" s="3"/>
      <c r="R177" s="4"/>
    </row>
    <row r="178" spans="1:18" x14ac:dyDescent="0.2">
      <c r="A178" s="28"/>
      <c r="B178" s="27"/>
      <c r="C178" s="27"/>
      <c r="D178" s="28"/>
      <c r="E178" s="27"/>
      <c r="F178" s="27"/>
      <c r="G178" s="27"/>
      <c r="H178" s="28"/>
      <c r="I178" s="27"/>
      <c r="J178" s="27"/>
      <c r="K178" s="27"/>
      <c r="L178" s="27"/>
      <c r="M178" s="27"/>
      <c r="N178" s="27"/>
      <c r="O178" s="27"/>
      <c r="P178" s="3"/>
      <c r="Q178" s="3"/>
      <c r="R178" s="4"/>
    </row>
    <row r="179" spans="1:18" x14ac:dyDescent="0.2">
      <c r="A179" s="28"/>
      <c r="B179" s="27"/>
      <c r="C179" s="27"/>
      <c r="D179" s="28"/>
      <c r="E179" s="27"/>
      <c r="F179" s="27"/>
      <c r="G179" s="27"/>
      <c r="H179" s="28"/>
      <c r="I179" s="27"/>
      <c r="J179" s="27"/>
      <c r="K179" s="27"/>
      <c r="L179" s="27"/>
      <c r="M179" s="27"/>
      <c r="N179" s="27"/>
      <c r="O179" s="27"/>
      <c r="P179" s="3"/>
      <c r="Q179" s="3"/>
      <c r="R179" s="4"/>
    </row>
    <row r="180" spans="1:18" x14ac:dyDescent="0.2">
      <c r="A180" s="28"/>
      <c r="B180" s="27"/>
      <c r="C180" s="27"/>
      <c r="D180" s="28"/>
      <c r="E180" s="27"/>
      <c r="F180" s="27"/>
      <c r="G180" s="27"/>
      <c r="H180" s="28"/>
      <c r="I180" s="27"/>
      <c r="J180" s="27"/>
      <c r="K180" s="27"/>
      <c r="L180" s="27"/>
      <c r="M180" s="27"/>
      <c r="N180" s="27"/>
      <c r="O180" s="27"/>
      <c r="P180" s="3"/>
      <c r="Q180" s="3"/>
      <c r="R180" s="4"/>
    </row>
    <row r="181" spans="1:18" x14ac:dyDescent="0.2">
      <c r="A181" s="28"/>
      <c r="B181" s="27"/>
      <c r="C181" s="27"/>
      <c r="D181" s="28"/>
      <c r="E181" s="27"/>
      <c r="F181" s="27"/>
      <c r="G181" s="27"/>
      <c r="H181" s="28"/>
      <c r="I181" s="27"/>
      <c r="J181" s="27"/>
      <c r="K181" s="27"/>
      <c r="L181" s="27"/>
      <c r="M181" s="27"/>
      <c r="N181" s="27"/>
      <c r="O181" s="27"/>
      <c r="P181" s="3"/>
      <c r="Q181" s="3"/>
      <c r="R181" s="4"/>
    </row>
    <row r="182" spans="1:18" x14ac:dyDescent="0.2">
      <c r="A182" s="28"/>
      <c r="B182" s="27"/>
      <c r="C182" s="27"/>
      <c r="D182" s="28"/>
      <c r="E182" s="27"/>
      <c r="F182" s="27"/>
      <c r="G182" s="27"/>
      <c r="H182" s="28"/>
      <c r="I182" s="27"/>
      <c r="J182" s="27"/>
      <c r="K182" s="27"/>
      <c r="L182" s="27"/>
      <c r="M182" s="27"/>
      <c r="N182" s="27"/>
      <c r="O182" s="27"/>
      <c r="P182" s="3"/>
      <c r="Q182" s="3"/>
      <c r="R182" s="4"/>
    </row>
    <row r="183" spans="1:18" x14ac:dyDescent="0.2">
      <c r="A183" s="28"/>
      <c r="B183" s="27"/>
      <c r="C183" s="27"/>
      <c r="D183" s="28"/>
      <c r="E183" s="27"/>
      <c r="F183" s="27"/>
      <c r="G183" s="27"/>
      <c r="H183" s="28"/>
      <c r="I183" s="27"/>
      <c r="J183" s="27"/>
      <c r="K183" s="27"/>
      <c r="L183" s="27"/>
      <c r="M183" s="27"/>
      <c r="N183" s="27"/>
      <c r="O183" s="27"/>
      <c r="P183" s="3"/>
      <c r="Q183" s="3"/>
      <c r="R183" s="4"/>
    </row>
    <row r="184" spans="1:18" x14ac:dyDescent="0.2">
      <c r="A184" s="28"/>
      <c r="B184" s="27"/>
      <c r="C184" s="27"/>
      <c r="D184" s="28"/>
      <c r="E184" s="27"/>
      <c r="F184" s="27"/>
      <c r="G184" s="27"/>
      <c r="H184" s="28"/>
      <c r="I184" s="27"/>
      <c r="J184" s="27"/>
      <c r="K184" s="27"/>
      <c r="L184" s="27"/>
      <c r="M184" s="27"/>
      <c r="N184" s="27"/>
      <c r="O184" s="27"/>
      <c r="P184" s="3"/>
      <c r="Q184" s="3"/>
      <c r="R184" s="4"/>
    </row>
    <row r="185" spans="1:18" x14ac:dyDescent="0.2">
      <c r="A185" s="28"/>
      <c r="B185" s="27"/>
      <c r="C185" s="27"/>
      <c r="D185" s="28"/>
      <c r="E185" s="27"/>
      <c r="F185" s="27"/>
      <c r="G185" s="27"/>
      <c r="H185" s="28"/>
      <c r="I185" s="27"/>
      <c r="J185" s="27"/>
      <c r="K185" s="27"/>
      <c r="L185" s="27"/>
      <c r="M185" s="27"/>
      <c r="N185" s="27"/>
      <c r="O185" s="27"/>
      <c r="P185" s="3"/>
      <c r="Q185" s="3"/>
      <c r="R185" s="4"/>
    </row>
    <row r="186" spans="1:18" x14ac:dyDescent="0.2">
      <c r="A186" s="28"/>
      <c r="B186" s="27"/>
      <c r="C186" s="27"/>
      <c r="D186" s="28"/>
      <c r="E186" s="27"/>
      <c r="F186" s="27"/>
      <c r="G186" s="27"/>
      <c r="H186" s="28"/>
      <c r="I186" s="27"/>
      <c r="J186" s="27"/>
      <c r="K186" s="27"/>
      <c r="L186" s="27"/>
      <c r="M186" s="27"/>
      <c r="N186" s="27"/>
      <c r="O186" s="27"/>
      <c r="P186" s="3"/>
      <c r="Q186" s="3"/>
      <c r="R186" s="4"/>
    </row>
    <row r="187" spans="1:18" x14ac:dyDescent="0.2">
      <c r="A187" s="28"/>
      <c r="B187" s="27"/>
      <c r="C187" s="27"/>
      <c r="D187" s="28"/>
      <c r="E187" s="27"/>
      <c r="F187" s="27"/>
      <c r="G187" s="27"/>
      <c r="H187" s="28"/>
      <c r="I187" s="27"/>
      <c r="J187" s="27"/>
      <c r="K187" s="27"/>
      <c r="L187" s="27"/>
      <c r="M187" s="27"/>
      <c r="N187" s="27"/>
      <c r="O187" s="27"/>
      <c r="P187" s="3"/>
      <c r="Q187" s="3"/>
      <c r="R187" s="4"/>
    </row>
    <row r="188" spans="1:18" x14ac:dyDescent="0.2">
      <c r="A188" s="28"/>
      <c r="B188" s="27"/>
      <c r="C188" s="27"/>
      <c r="D188" s="28"/>
      <c r="E188" s="27"/>
      <c r="F188" s="27"/>
      <c r="G188" s="27"/>
      <c r="H188" s="28"/>
      <c r="I188" s="27"/>
      <c r="J188" s="27"/>
      <c r="K188" s="27"/>
      <c r="L188" s="27"/>
      <c r="M188" s="27"/>
      <c r="N188" s="27"/>
      <c r="O188" s="27"/>
      <c r="P188" s="3"/>
      <c r="Q188" s="3"/>
      <c r="R188" s="4"/>
    </row>
    <row r="189" spans="1:18" x14ac:dyDescent="0.2">
      <c r="A189" s="28"/>
      <c r="B189" s="28"/>
      <c r="C189" s="27"/>
      <c r="D189" s="27"/>
      <c r="E189" s="27"/>
      <c r="F189" s="27"/>
      <c r="G189" s="27"/>
      <c r="H189" s="28"/>
      <c r="I189" s="27"/>
      <c r="J189" s="27"/>
      <c r="K189" s="27"/>
      <c r="L189" s="27"/>
      <c r="M189" s="27"/>
      <c r="N189" s="27"/>
      <c r="O189" s="27"/>
      <c r="P189" s="3"/>
      <c r="Q189" s="3"/>
      <c r="R189" s="4"/>
    </row>
    <row r="190" spans="1:18" x14ac:dyDescent="0.2">
      <c r="A190" s="27"/>
      <c r="B190" s="27"/>
      <c r="C190" s="28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R190" s="2"/>
    </row>
    <row r="191" spans="1:18" x14ac:dyDescent="0.2">
      <c r="A191" s="27"/>
      <c r="B191" s="27"/>
      <c r="C191" s="2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R191" s="2"/>
    </row>
    <row r="192" spans="1:18" x14ac:dyDescent="0.2">
      <c r="A192" s="27"/>
      <c r="B192" s="27"/>
      <c r="C192" s="28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R192" s="2"/>
    </row>
    <row r="193" spans="1:18" x14ac:dyDescent="0.2">
      <c r="A193" s="27"/>
      <c r="B193" s="27"/>
      <c r="C193" s="28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R193" s="2"/>
    </row>
    <row r="194" spans="1:18" x14ac:dyDescent="0.2">
      <c r="A194" s="27"/>
      <c r="B194" s="27"/>
      <c r="C194" s="28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R194" s="2"/>
    </row>
    <row r="195" spans="1:18" x14ac:dyDescent="0.2">
      <c r="A195" s="27"/>
      <c r="B195" s="27"/>
      <c r="C195" s="28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R195" s="2"/>
    </row>
    <row r="196" spans="1:18" x14ac:dyDescent="0.2">
      <c r="A196" s="27"/>
      <c r="B196" s="27"/>
      <c r="C196" s="28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R196" s="2"/>
    </row>
    <row r="197" spans="1:18" x14ac:dyDescent="0.2">
      <c r="A197" s="27"/>
      <c r="B197" s="27"/>
      <c r="C197" s="28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R197" s="2"/>
    </row>
    <row r="198" spans="1:18" x14ac:dyDescent="0.2">
      <c r="A198" s="27"/>
      <c r="B198" s="27"/>
      <c r="C198" s="28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R198" s="2"/>
    </row>
    <row r="199" spans="1:18" x14ac:dyDescent="0.2">
      <c r="A199" s="27"/>
      <c r="B199" s="27"/>
      <c r="C199" s="28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R199" s="2"/>
    </row>
    <row r="200" spans="1:18" x14ac:dyDescent="0.2">
      <c r="A200" s="27"/>
      <c r="B200" s="27"/>
      <c r="C200" s="28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R200" s="2"/>
    </row>
    <row r="201" spans="1:18" x14ac:dyDescent="0.2">
      <c r="A201" s="27"/>
      <c r="B201" s="27"/>
      <c r="C201" s="28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R201" s="2"/>
    </row>
    <row r="202" spans="1:18" x14ac:dyDescent="0.2">
      <c r="A202" s="27"/>
      <c r="B202" s="27"/>
      <c r="C202" s="28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R202" s="2"/>
    </row>
    <row r="203" spans="1:18" x14ac:dyDescent="0.2">
      <c r="A203" s="27"/>
      <c r="B203" s="27"/>
      <c r="C203" s="2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R203" s="2"/>
    </row>
    <row r="204" spans="1:18" x14ac:dyDescent="0.2">
      <c r="A204" s="27"/>
      <c r="B204" s="27"/>
      <c r="C204" s="28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R204" s="2"/>
    </row>
    <row r="205" spans="1:18" x14ac:dyDescent="0.2">
      <c r="A205" s="27"/>
      <c r="B205" s="27"/>
      <c r="C205" s="2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R205" s="2"/>
    </row>
    <row r="206" spans="1:18" x14ac:dyDescent="0.2">
      <c r="A206" s="27"/>
      <c r="B206" s="27"/>
      <c r="C206" s="28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R206" s="2"/>
    </row>
    <row r="207" spans="1:18" x14ac:dyDescent="0.2">
      <c r="A207" s="27"/>
      <c r="B207" s="27"/>
      <c r="C207" s="28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R207" s="2"/>
    </row>
    <row r="208" spans="1:18" x14ac:dyDescent="0.2">
      <c r="A208" s="27"/>
      <c r="B208" s="27"/>
      <c r="C208" s="28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R208" s="2"/>
    </row>
    <row r="209" spans="1:18" x14ac:dyDescent="0.2">
      <c r="A209" s="27"/>
      <c r="B209" s="27"/>
      <c r="C209" s="28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R209" s="2"/>
    </row>
    <row r="210" spans="1:18" x14ac:dyDescent="0.2">
      <c r="A210" s="27"/>
      <c r="B210" s="27"/>
      <c r="C210" s="28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R210" s="2"/>
    </row>
    <row r="211" spans="1:18" x14ac:dyDescent="0.2">
      <c r="A211" s="27"/>
      <c r="B211" s="27"/>
      <c r="C211" s="28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R211" s="2"/>
    </row>
    <row r="212" spans="1:18" x14ac:dyDescent="0.2">
      <c r="A212" s="27"/>
      <c r="B212" s="27"/>
      <c r="C212" s="28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R212" s="2"/>
    </row>
    <row r="213" spans="1:18" x14ac:dyDescent="0.2">
      <c r="A213" s="27"/>
      <c r="B213" s="27"/>
      <c r="C213" s="28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R213" s="2"/>
    </row>
    <row r="214" spans="1:18" x14ac:dyDescent="0.2">
      <c r="A214" s="27"/>
      <c r="B214" s="27"/>
      <c r="C214" s="28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R214" s="2"/>
    </row>
    <row r="215" spans="1:18" x14ac:dyDescent="0.2">
      <c r="A215" s="27"/>
      <c r="B215" s="27"/>
      <c r="C215" s="28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R215" s="2"/>
    </row>
    <row r="216" spans="1:18" x14ac:dyDescent="0.2">
      <c r="A216" s="27"/>
      <c r="B216" s="27"/>
      <c r="C216" s="28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R216" s="2"/>
    </row>
    <row r="217" spans="1:18" x14ac:dyDescent="0.2">
      <c r="A217" s="27"/>
      <c r="B217" s="27"/>
      <c r="C217" s="28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R217" s="2"/>
    </row>
    <row r="218" spans="1:18" x14ac:dyDescent="0.2">
      <c r="A218" s="27"/>
      <c r="B218" s="27"/>
      <c r="C218" s="28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R218" s="2"/>
    </row>
    <row r="219" spans="1:18" x14ac:dyDescent="0.2">
      <c r="A219" s="27"/>
      <c r="B219" s="27"/>
      <c r="C219" s="28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R219" s="2"/>
    </row>
    <row r="220" spans="1:18" x14ac:dyDescent="0.2">
      <c r="A220" s="27"/>
      <c r="B220" s="27"/>
      <c r="C220" s="28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R220" s="2"/>
    </row>
    <row r="221" spans="1:18" x14ac:dyDescent="0.2">
      <c r="A221" s="27"/>
      <c r="B221" s="27"/>
      <c r="C221" s="2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R221" s="2"/>
    </row>
    <row r="222" spans="1:18" x14ac:dyDescent="0.2">
      <c r="A222" s="27"/>
      <c r="B222" s="27"/>
      <c r="C222" s="28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R222" s="2"/>
    </row>
    <row r="223" spans="1:18" x14ac:dyDescent="0.2">
      <c r="A223" s="27"/>
      <c r="B223" s="27"/>
      <c r="C223" s="28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R223" s="2"/>
    </row>
    <row r="224" spans="1:18" x14ac:dyDescent="0.2">
      <c r="F224" s="1"/>
      <c r="J224" s="1"/>
      <c r="R224" s="2"/>
    </row>
    <row r="225" spans="6:18" x14ac:dyDescent="0.2">
      <c r="F225" s="1"/>
      <c r="J225" s="1"/>
      <c r="R225" s="2"/>
    </row>
    <row r="226" spans="6:18" x14ac:dyDescent="0.2">
      <c r="F226" s="1"/>
      <c r="J226" s="1"/>
      <c r="R226" s="2"/>
    </row>
    <row r="227" spans="6:18" x14ac:dyDescent="0.2">
      <c r="F227" s="1"/>
      <c r="J227" s="1"/>
      <c r="R227" s="2"/>
    </row>
    <row r="228" spans="6:18" x14ac:dyDescent="0.2">
      <c r="F228" s="1"/>
      <c r="J228" s="1"/>
      <c r="R228" s="2"/>
    </row>
    <row r="229" spans="6:18" x14ac:dyDescent="0.2">
      <c r="F229" s="1"/>
      <c r="J229" s="1"/>
      <c r="R229" s="2"/>
    </row>
    <row r="230" spans="6:18" x14ac:dyDescent="0.2">
      <c r="F230" s="1"/>
      <c r="J230" s="1"/>
      <c r="R230" s="2"/>
    </row>
    <row r="231" spans="6:18" x14ac:dyDescent="0.2">
      <c r="F231" s="1"/>
      <c r="J231" s="1"/>
      <c r="R231" s="2"/>
    </row>
    <row r="232" spans="6:18" x14ac:dyDescent="0.2">
      <c r="F232" s="1"/>
      <c r="J232" s="1"/>
      <c r="R232" s="2"/>
    </row>
    <row r="233" spans="6:18" x14ac:dyDescent="0.2">
      <c r="F233" s="1"/>
      <c r="J233" s="1"/>
      <c r="R233" s="2"/>
    </row>
    <row r="234" spans="6:18" x14ac:dyDescent="0.2">
      <c r="F234" s="1"/>
      <c r="J234" s="1"/>
      <c r="R234" s="2"/>
    </row>
    <row r="235" spans="6:18" x14ac:dyDescent="0.2">
      <c r="F235" s="1"/>
      <c r="J235" s="1"/>
      <c r="R235" s="2"/>
    </row>
    <row r="236" spans="6:18" x14ac:dyDescent="0.2">
      <c r="F236" s="1"/>
      <c r="J236" s="1"/>
      <c r="R236" s="2"/>
    </row>
    <row r="237" spans="6:18" x14ac:dyDescent="0.2">
      <c r="F237" s="1"/>
      <c r="J237" s="1"/>
      <c r="R237" s="2"/>
    </row>
  </sheetData>
  <sheetProtection algorithmName="SHA-512" hashValue="k6HE2NRkr01JK8LY2L1tcFm3F7TEnJ+X2J/duVn/xZq0GYq3irOT0jZ4ngSra/MT9lY6xCr50gN7Knq1xIXgZA==" saltValue="iw3AqKxEltgOhZdaJ8AFew==" spinCount="100000" sheet="1" objects="1" scenarios="1"/>
  <mergeCells count="1">
    <mergeCell ref="P35:V35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11</xdr:col>
                    <xdr:colOff>38100</xdr:colOff>
                    <xdr:row>3</xdr:row>
                    <xdr:rowOff>12700</xdr:rowOff>
                  </from>
                  <to>
                    <xdr:col>11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12</xdr:col>
                    <xdr:colOff>215900</xdr:colOff>
                    <xdr:row>3</xdr:row>
                    <xdr:rowOff>25400</xdr:rowOff>
                  </from>
                  <to>
                    <xdr:col>12</xdr:col>
                    <xdr:colOff>939800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Scroll Bar 11">
              <controlPr defaultSize="0" autoPict="0">
                <anchor moveWithCells="1">
                  <from>
                    <xdr:col>11</xdr:col>
                    <xdr:colOff>38100</xdr:colOff>
                    <xdr:row>15</xdr:row>
                    <xdr:rowOff>25400</xdr:rowOff>
                  </from>
                  <to>
                    <xdr:col>11</xdr:col>
                    <xdr:colOff>749300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Scroll Bar 12">
              <controlPr defaultSize="0" autoPict="0">
                <anchor moveWithCells="1">
                  <from>
                    <xdr:col>11</xdr:col>
                    <xdr:colOff>63500</xdr:colOff>
                    <xdr:row>7</xdr:row>
                    <xdr:rowOff>12700</xdr:rowOff>
                  </from>
                  <to>
                    <xdr:col>11</xdr:col>
                    <xdr:colOff>774700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Scroll Bar 13">
              <controlPr defaultSize="0" autoPict="0">
                <anchor moveWithCells="1">
                  <from>
                    <xdr:col>11</xdr:col>
                    <xdr:colOff>50800</xdr:colOff>
                    <xdr:row>11</xdr:row>
                    <xdr:rowOff>25400</xdr:rowOff>
                  </from>
                  <to>
                    <xdr:col>11</xdr:col>
                    <xdr:colOff>762000</xdr:colOff>
                    <xdr:row>12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6"/>
  <sheetViews>
    <sheetView zoomScale="85" zoomScaleNormal="85" workbookViewId="0">
      <selection activeCell="N45" sqref="N45:T45"/>
    </sheetView>
  </sheetViews>
  <sheetFormatPr baseColWidth="10" defaultColWidth="11.5" defaultRowHeight="15" x14ac:dyDescent="0.2"/>
  <cols>
    <col min="1" max="1" width="13.5" style="23" customWidth="1"/>
    <col min="2" max="16384" width="11.5" style="23"/>
  </cols>
  <sheetData>
    <row r="1" spans="1:20" x14ac:dyDescent="0.2">
      <c r="A1" s="22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19"/>
    </row>
    <row r="2" spans="1:20" x14ac:dyDescent="0.2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7"/>
      <c r="N2" s="7"/>
      <c r="O2" s="7"/>
      <c r="P2" s="7"/>
      <c r="Q2" s="7"/>
      <c r="R2" s="7"/>
      <c r="S2" s="7"/>
      <c r="T2" s="19"/>
    </row>
    <row r="3" spans="1:20" x14ac:dyDescent="0.2">
      <c r="A3" s="24" t="s">
        <v>49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7"/>
      <c r="N3" s="7"/>
      <c r="O3" s="7"/>
      <c r="P3" s="7"/>
      <c r="Q3" s="7"/>
      <c r="R3" s="7"/>
      <c r="S3" s="7"/>
      <c r="T3" s="19"/>
    </row>
    <row r="4" spans="1:2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7"/>
      <c r="N4" s="7"/>
      <c r="O4" s="7"/>
      <c r="P4" s="7"/>
      <c r="Q4" s="7"/>
      <c r="R4" s="7"/>
      <c r="S4" s="7"/>
      <c r="T4" s="19"/>
    </row>
    <row r="5" spans="1:20" x14ac:dyDescent="0.2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7"/>
      <c r="N5" s="20">
        <v>75</v>
      </c>
      <c r="O5" s="9"/>
      <c r="P5" s="7"/>
      <c r="Q5" s="7"/>
      <c r="R5" s="7"/>
      <c r="S5" s="7"/>
      <c r="T5" s="19"/>
    </row>
    <row r="6" spans="1:20" x14ac:dyDescent="0.2">
      <c r="A6" s="22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7"/>
      <c r="N6" s="7"/>
      <c r="O6" s="7"/>
      <c r="P6" s="7"/>
      <c r="Q6" s="7"/>
      <c r="R6" s="7"/>
      <c r="S6" s="7"/>
      <c r="T6" s="19"/>
    </row>
    <row r="7" spans="1:20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9"/>
      <c r="N7" s="7"/>
      <c r="O7" s="7"/>
      <c r="P7" s="7"/>
      <c r="Q7" s="7"/>
      <c r="R7" s="7"/>
      <c r="S7" s="9"/>
      <c r="T7" s="19"/>
    </row>
    <row r="8" spans="1:20" x14ac:dyDescent="0.2">
      <c r="A8" s="22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7"/>
      <c r="N8" s="7"/>
      <c r="O8" s="7"/>
      <c r="P8" s="7"/>
      <c r="Q8" s="7"/>
      <c r="R8" s="7"/>
      <c r="S8" s="7"/>
      <c r="T8" s="19"/>
    </row>
    <row r="9" spans="1:20" x14ac:dyDescent="0.2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7"/>
      <c r="N9" s="7"/>
      <c r="O9" s="7"/>
      <c r="P9" s="7"/>
      <c r="Q9" s="7"/>
      <c r="R9" s="7"/>
      <c r="S9" s="7"/>
      <c r="T9" s="19"/>
    </row>
    <row r="10" spans="1:20" x14ac:dyDescent="0.2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7"/>
      <c r="N10" s="7"/>
      <c r="O10" s="7"/>
      <c r="P10" s="7"/>
      <c r="Q10" s="7"/>
      <c r="R10" s="7"/>
      <c r="S10" s="7"/>
      <c r="T10" s="19"/>
    </row>
    <row r="11" spans="1:20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"/>
      <c r="N11" s="7"/>
      <c r="O11" s="7"/>
      <c r="P11" s="7"/>
      <c r="Q11" s="7"/>
      <c r="R11" s="7"/>
      <c r="S11" s="7"/>
      <c r="T11" s="19"/>
    </row>
    <row r="12" spans="1:20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  <c r="N12" s="7"/>
      <c r="O12" s="7"/>
      <c r="P12" s="7"/>
      <c r="Q12" s="7"/>
      <c r="R12" s="7"/>
      <c r="S12" s="7"/>
      <c r="T12" s="19"/>
    </row>
    <row r="13" spans="1:20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7"/>
      <c r="N13" s="7"/>
      <c r="O13" s="7"/>
      <c r="P13" s="7"/>
      <c r="Q13" s="7"/>
      <c r="R13" s="7"/>
      <c r="S13" s="7"/>
      <c r="T13" s="19"/>
    </row>
    <row r="14" spans="1:20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7"/>
      <c r="N14" s="7"/>
      <c r="O14" s="7"/>
      <c r="P14" s="7"/>
      <c r="Q14" s="7"/>
      <c r="R14" s="7"/>
      <c r="S14" s="7"/>
      <c r="T14" s="19"/>
    </row>
    <row r="15" spans="1:20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"/>
      <c r="N15" s="7"/>
      <c r="O15" s="7"/>
      <c r="P15" s="7"/>
      <c r="Q15" s="7"/>
      <c r="R15" s="7"/>
      <c r="S15" s="7"/>
      <c r="T15" s="19"/>
    </row>
    <row r="16" spans="1:20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"/>
      <c r="N16" s="7"/>
      <c r="O16" s="7"/>
      <c r="P16" s="7"/>
      <c r="Q16" s="7"/>
      <c r="R16" s="7"/>
      <c r="S16" s="7"/>
      <c r="T16" s="19"/>
    </row>
    <row r="17" spans="1:20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7"/>
      <c r="N17" s="7"/>
      <c r="O17" s="7"/>
      <c r="P17" s="7"/>
      <c r="Q17" s="7"/>
      <c r="R17" s="7"/>
      <c r="S17" s="7"/>
      <c r="T17" s="19"/>
    </row>
    <row r="18" spans="1:20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7"/>
      <c r="N18" s="7"/>
      <c r="O18" s="7"/>
      <c r="P18" s="7"/>
      <c r="Q18" s="7"/>
      <c r="R18" s="7"/>
      <c r="S18" s="7"/>
      <c r="T18" s="19"/>
    </row>
    <row r="19" spans="1:20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7"/>
      <c r="N19" s="7"/>
      <c r="O19" s="7"/>
      <c r="P19" s="7"/>
      <c r="Q19" s="7"/>
      <c r="R19" s="7"/>
      <c r="S19" s="7"/>
      <c r="T19" s="19"/>
    </row>
    <row r="20" spans="1:20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7"/>
      <c r="N20" s="7"/>
      <c r="O20" s="7"/>
      <c r="P20" s="7"/>
      <c r="Q20" s="7"/>
      <c r="R20" s="7"/>
      <c r="S20" s="7"/>
      <c r="T20" s="19"/>
    </row>
    <row r="21" spans="1:20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7"/>
      <c r="N21" s="7"/>
      <c r="O21" s="7"/>
      <c r="P21" s="7"/>
      <c r="Q21" s="7"/>
      <c r="R21" s="7"/>
      <c r="S21" s="7"/>
      <c r="T21" s="21"/>
    </row>
    <row r="22" spans="1:20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7"/>
      <c r="N22" s="7"/>
      <c r="O22" s="7"/>
      <c r="P22" s="7"/>
      <c r="Q22" s="7"/>
      <c r="R22" s="7"/>
      <c r="S22" s="7"/>
      <c r="T22" s="21"/>
    </row>
    <row r="23" spans="1:20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7"/>
      <c r="N23" s="7"/>
      <c r="O23" s="7"/>
      <c r="P23" s="7"/>
      <c r="Q23" s="7"/>
      <c r="R23" s="7"/>
      <c r="S23" s="7"/>
      <c r="T23" s="19"/>
    </row>
    <row r="24" spans="1:20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7"/>
      <c r="N24" s="7"/>
      <c r="O24" s="7"/>
      <c r="P24" s="7"/>
      <c r="Q24" s="7"/>
      <c r="R24" s="7"/>
      <c r="S24" s="7"/>
      <c r="T24" s="19"/>
    </row>
    <row r="25" spans="1:20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7"/>
      <c r="N25" s="7"/>
      <c r="O25" s="7"/>
      <c r="P25" s="7"/>
      <c r="Q25" s="7"/>
      <c r="R25" s="7"/>
      <c r="S25" s="7"/>
      <c r="T25" s="19"/>
    </row>
    <row r="26" spans="1:20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7" t="s">
        <v>41</v>
      </c>
      <c r="N26" s="7"/>
      <c r="O26" s="7"/>
      <c r="P26" s="7"/>
      <c r="Q26" s="7"/>
      <c r="R26" s="7"/>
      <c r="S26" s="7"/>
      <c r="T26" s="19"/>
    </row>
    <row r="27" spans="1:20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7"/>
      <c r="N27" s="7"/>
      <c r="O27" s="7"/>
      <c r="P27" s="7"/>
      <c r="Q27" s="7"/>
      <c r="R27" s="7"/>
      <c r="S27" s="7"/>
      <c r="T27" s="19"/>
    </row>
    <row r="28" spans="1:20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7"/>
      <c r="N28" s="19"/>
      <c r="O28" s="7"/>
      <c r="P28" s="7"/>
      <c r="Q28" s="7"/>
      <c r="R28" s="7"/>
      <c r="S28" s="7"/>
      <c r="T28" s="19"/>
    </row>
    <row r="29" spans="1:20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7"/>
      <c r="N29" s="7"/>
      <c r="O29" s="7"/>
      <c r="P29" s="7"/>
      <c r="Q29" s="7"/>
      <c r="R29" s="7"/>
      <c r="S29" s="7"/>
      <c r="T29" s="19"/>
    </row>
    <row r="30" spans="1:20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7"/>
      <c r="N30" s="7"/>
      <c r="O30" s="7"/>
      <c r="P30" s="7"/>
      <c r="Q30" s="7"/>
      <c r="R30" s="7"/>
      <c r="S30" s="7"/>
      <c r="T30" s="19"/>
    </row>
    <row r="31" spans="1:20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7"/>
      <c r="N31" s="7"/>
      <c r="O31" s="7"/>
      <c r="P31" s="7"/>
      <c r="Q31" s="7"/>
      <c r="R31" s="7"/>
      <c r="S31" s="7"/>
      <c r="T31" s="19"/>
    </row>
    <row r="32" spans="1:20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7"/>
      <c r="N32" s="7"/>
      <c r="O32" s="7"/>
      <c r="P32" s="7"/>
      <c r="Q32" s="7"/>
      <c r="R32" s="7"/>
      <c r="S32" s="7"/>
      <c r="T32" s="19"/>
    </row>
    <row r="33" spans="1:20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7"/>
      <c r="N33" s="7"/>
      <c r="O33" s="7"/>
      <c r="P33" s="7"/>
      <c r="Q33" s="7"/>
      <c r="R33" s="7"/>
      <c r="S33" s="7"/>
      <c r="T33" s="19"/>
    </row>
    <row r="34" spans="1:20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7"/>
      <c r="N34" s="7"/>
      <c r="O34" s="7"/>
      <c r="P34" s="7"/>
      <c r="Q34" s="7"/>
      <c r="R34" s="7"/>
      <c r="S34" s="7"/>
      <c r="T34" s="19"/>
    </row>
    <row r="35" spans="1:20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1"/>
      <c r="N35" s="21"/>
      <c r="O35" s="21"/>
      <c r="P35" s="19"/>
      <c r="Q35" s="19"/>
      <c r="R35" s="19"/>
      <c r="S35" s="19"/>
      <c r="T35" s="19"/>
    </row>
    <row r="36" spans="1:20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48"/>
      <c r="N36" s="48"/>
      <c r="O36" s="48"/>
      <c r="P36" s="48"/>
      <c r="Q36" s="48"/>
      <c r="R36" s="48"/>
      <c r="S36" s="48"/>
      <c r="T36" s="19"/>
    </row>
    <row r="37" spans="1:20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0"/>
      <c r="N37" s="7"/>
      <c r="O37" s="7"/>
      <c r="P37" s="7"/>
      <c r="Q37" s="7"/>
      <c r="R37" s="7"/>
      <c r="S37" s="7"/>
      <c r="T37" s="19"/>
    </row>
    <row r="38" spans="1:20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1"/>
      <c r="N38" s="21"/>
      <c r="O38" s="21"/>
      <c r="P38" s="19"/>
      <c r="Q38" s="19"/>
      <c r="R38" s="19"/>
      <c r="S38" s="19"/>
      <c r="T38" s="19"/>
    </row>
    <row r="39" spans="1:20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1"/>
      <c r="N39" s="21"/>
      <c r="O39" s="21"/>
      <c r="P39" s="19"/>
      <c r="Q39" s="19"/>
      <c r="R39" s="19"/>
      <c r="S39" s="19"/>
      <c r="T39" s="19"/>
    </row>
    <row r="40" spans="1:20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1"/>
      <c r="N40" s="21"/>
      <c r="O40" s="21"/>
      <c r="P40" s="19"/>
      <c r="Q40" s="19"/>
      <c r="R40" s="19"/>
      <c r="S40" s="19"/>
      <c r="T40" s="19"/>
    </row>
    <row r="41" spans="1:20" x14ac:dyDescent="0.2">
      <c r="M41" s="21"/>
      <c r="N41" s="21"/>
      <c r="O41" s="21"/>
      <c r="P41" s="19"/>
      <c r="Q41" s="19"/>
      <c r="R41" s="19"/>
      <c r="S41" s="19"/>
      <c r="T41" s="19"/>
    </row>
    <row r="42" spans="1:20" x14ac:dyDescent="0.2">
      <c r="M42" s="21"/>
      <c r="N42" s="21"/>
      <c r="O42" s="21"/>
      <c r="P42" s="19"/>
      <c r="Q42" s="19"/>
      <c r="R42" s="19"/>
      <c r="S42" s="19"/>
      <c r="T42" s="19"/>
    </row>
    <row r="43" spans="1:20" x14ac:dyDescent="0.2">
      <c r="M43" s="21"/>
      <c r="N43" s="21"/>
      <c r="O43" s="21"/>
      <c r="P43" s="19"/>
      <c r="Q43" s="19"/>
      <c r="R43" s="19"/>
      <c r="S43" s="19"/>
      <c r="T43" s="19"/>
    </row>
    <row r="44" spans="1:20" x14ac:dyDescent="0.2">
      <c r="M44" s="21"/>
      <c r="N44" s="21"/>
      <c r="O44" s="21"/>
      <c r="P44" s="19"/>
      <c r="Q44" s="19"/>
      <c r="R44" s="19"/>
      <c r="S44" s="19"/>
      <c r="T44" s="19"/>
    </row>
    <row r="45" spans="1:20" x14ac:dyDescent="0.2">
      <c r="M45" s="21"/>
      <c r="N45" s="48" t="s">
        <v>42</v>
      </c>
      <c r="O45" s="48"/>
      <c r="P45" s="48"/>
      <c r="Q45" s="48"/>
      <c r="R45" s="48"/>
      <c r="S45" s="48"/>
      <c r="T45" s="48"/>
    </row>
    <row r="46" spans="1:20" x14ac:dyDescent="0.2">
      <c r="M46" s="49" t="s">
        <v>40</v>
      </c>
      <c r="N46" s="49"/>
      <c r="O46" s="49"/>
      <c r="P46" s="49"/>
      <c r="Q46" s="49"/>
      <c r="R46" s="49"/>
      <c r="S46" s="49"/>
      <c r="T46" s="49"/>
    </row>
    <row r="47" spans="1:20" x14ac:dyDescent="0.2">
      <c r="M47" s="21"/>
      <c r="N47" s="21"/>
      <c r="O47" s="21"/>
      <c r="P47" s="19"/>
      <c r="Q47" s="19"/>
      <c r="R47" s="19"/>
      <c r="S47" s="19"/>
      <c r="T47" s="19"/>
    </row>
    <row r="48" spans="1:20" x14ac:dyDescent="0.2">
      <c r="M48" s="21"/>
      <c r="N48" s="21"/>
      <c r="O48" s="21"/>
      <c r="P48" s="19"/>
      <c r="Q48" s="19"/>
      <c r="R48" s="19"/>
      <c r="S48" s="19"/>
      <c r="T48" s="19"/>
    </row>
    <row r="49" spans="13:20" x14ac:dyDescent="0.2">
      <c r="M49" s="21"/>
      <c r="N49" s="21"/>
      <c r="O49" s="21"/>
      <c r="P49" s="19"/>
      <c r="Q49" s="19"/>
      <c r="R49" s="19"/>
      <c r="S49" s="19"/>
      <c r="T49" s="19"/>
    </row>
    <row r="50" spans="13:20" x14ac:dyDescent="0.2">
      <c r="M50" s="19"/>
      <c r="N50" s="19"/>
      <c r="O50" s="19"/>
      <c r="P50" s="19"/>
      <c r="Q50" s="19"/>
      <c r="R50" s="19"/>
      <c r="S50" s="19"/>
      <c r="T50" s="19"/>
    </row>
    <row r="51" spans="13:20" x14ac:dyDescent="0.2">
      <c r="M51" s="19"/>
      <c r="N51" s="19"/>
      <c r="O51" s="19"/>
      <c r="P51" s="19"/>
      <c r="Q51" s="19"/>
      <c r="R51" s="19"/>
      <c r="S51" s="19"/>
      <c r="T51" s="19"/>
    </row>
    <row r="52" spans="13:20" x14ac:dyDescent="0.2">
      <c r="M52" s="19"/>
      <c r="N52" s="19"/>
      <c r="O52" s="19"/>
      <c r="P52" s="19"/>
      <c r="Q52" s="19"/>
      <c r="R52" s="19"/>
      <c r="S52" s="19"/>
      <c r="T52" s="19"/>
    </row>
    <row r="53" spans="13:20" x14ac:dyDescent="0.2">
      <c r="M53" s="19"/>
      <c r="N53" s="19"/>
      <c r="O53" s="19"/>
      <c r="P53" s="19"/>
      <c r="Q53" s="19"/>
      <c r="R53" s="19"/>
      <c r="S53" s="19"/>
      <c r="T53" s="19"/>
    </row>
    <row r="54" spans="13:20" x14ac:dyDescent="0.2">
      <c r="M54" s="19"/>
      <c r="N54" s="19"/>
      <c r="O54" s="19"/>
      <c r="P54" s="19"/>
      <c r="Q54" s="19"/>
      <c r="R54" s="19"/>
      <c r="S54" s="19"/>
      <c r="T54" s="19"/>
    </row>
    <row r="55" spans="13:20" x14ac:dyDescent="0.2">
      <c r="M55" s="19"/>
      <c r="N55" s="19"/>
      <c r="O55" s="19"/>
      <c r="P55" s="19"/>
      <c r="Q55" s="19"/>
      <c r="R55" s="19"/>
      <c r="S55" s="19"/>
      <c r="T55" s="19"/>
    </row>
    <row r="56" spans="13:20" x14ac:dyDescent="0.2">
      <c r="M56" s="19"/>
      <c r="N56" s="19"/>
      <c r="O56" s="19"/>
      <c r="P56" s="19"/>
      <c r="Q56" s="19"/>
      <c r="R56" s="19"/>
      <c r="S56" s="19"/>
      <c r="T56" s="19"/>
    </row>
    <row r="57" spans="13:20" x14ac:dyDescent="0.2">
      <c r="M57" s="19"/>
      <c r="N57" s="19"/>
      <c r="O57" s="19"/>
      <c r="P57" s="19"/>
      <c r="Q57" s="19"/>
      <c r="R57" s="19"/>
      <c r="S57" s="19"/>
      <c r="T57" s="19"/>
    </row>
    <row r="58" spans="13:20" x14ac:dyDescent="0.2">
      <c r="M58" s="19"/>
      <c r="N58" s="19"/>
      <c r="O58" s="19"/>
      <c r="P58" s="19"/>
      <c r="Q58" s="19"/>
      <c r="R58" s="19"/>
      <c r="S58" s="19"/>
      <c r="T58" s="19"/>
    </row>
    <row r="59" spans="13:20" x14ac:dyDescent="0.2">
      <c r="M59" s="19"/>
      <c r="N59" s="19"/>
      <c r="O59" s="19"/>
      <c r="P59" s="19"/>
      <c r="Q59" s="19"/>
      <c r="R59" s="19"/>
      <c r="S59" s="19"/>
      <c r="T59" s="19"/>
    </row>
    <row r="60" spans="13:20" x14ac:dyDescent="0.2">
      <c r="M60" s="19"/>
      <c r="N60" s="19"/>
      <c r="O60" s="19"/>
      <c r="P60" s="19"/>
      <c r="Q60" s="19"/>
      <c r="R60" s="19"/>
      <c r="S60" s="19"/>
      <c r="T60" s="19"/>
    </row>
    <row r="61" spans="13:20" x14ac:dyDescent="0.2">
      <c r="M61" s="19"/>
      <c r="N61" s="19"/>
      <c r="O61" s="19"/>
      <c r="P61" s="19"/>
      <c r="Q61" s="19"/>
      <c r="R61" s="19"/>
      <c r="S61" s="19"/>
      <c r="T61" s="19"/>
    </row>
    <row r="62" spans="13:20" x14ac:dyDescent="0.2">
      <c r="M62" s="19"/>
      <c r="N62" s="19"/>
      <c r="O62" s="19"/>
      <c r="P62" s="19"/>
      <c r="Q62" s="19"/>
      <c r="R62" s="19"/>
      <c r="S62" s="19"/>
      <c r="T62" s="19"/>
    </row>
    <row r="63" spans="13:20" x14ac:dyDescent="0.2">
      <c r="M63" s="19"/>
      <c r="N63" s="19"/>
      <c r="O63" s="19"/>
      <c r="P63" s="19"/>
      <c r="Q63" s="19"/>
      <c r="R63" s="19"/>
      <c r="S63" s="19"/>
      <c r="T63" s="19"/>
    </row>
    <row r="64" spans="13:20" x14ac:dyDescent="0.2">
      <c r="M64" s="19"/>
      <c r="N64" s="19"/>
      <c r="O64" s="19"/>
      <c r="P64" s="19"/>
      <c r="Q64" s="19"/>
      <c r="R64" s="19"/>
      <c r="S64" s="19"/>
      <c r="T64" s="19"/>
    </row>
    <row r="65" spans="13:20" x14ac:dyDescent="0.2">
      <c r="M65" s="19"/>
      <c r="N65" s="19"/>
      <c r="O65" s="19"/>
      <c r="P65" s="19"/>
      <c r="Q65" s="19"/>
      <c r="R65" s="19"/>
      <c r="S65" s="19"/>
      <c r="T65" s="19"/>
    </row>
    <row r="66" spans="13:20" x14ac:dyDescent="0.2">
      <c r="M66" s="19"/>
      <c r="N66" s="19"/>
      <c r="O66" s="19"/>
      <c r="P66" s="19"/>
      <c r="Q66" s="19"/>
      <c r="R66" s="19"/>
      <c r="S66" s="19"/>
      <c r="T66" s="19"/>
    </row>
    <row r="67" spans="13:20" x14ac:dyDescent="0.2">
      <c r="M67" s="19"/>
      <c r="N67" s="19"/>
      <c r="O67" s="19"/>
      <c r="P67" s="19"/>
      <c r="Q67" s="19"/>
      <c r="R67" s="19"/>
      <c r="S67" s="19"/>
      <c r="T67" s="19"/>
    </row>
    <row r="68" spans="13:20" x14ac:dyDescent="0.2">
      <c r="M68" s="19"/>
      <c r="N68" s="19"/>
      <c r="O68" s="19"/>
      <c r="P68" s="19"/>
      <c r="Q68" s="19"/>
      <c r="R68" s="19"/>
      <c r="S68" s="19"/>
      <c r="T68" s="19"/>
    </row>
    <row r="69" spans="13:20" x14ac:dyDescent="0.2">
      <c r="M69" s="19"/>
      <c r="N69" s="19"/>
      <c r="O69" s="19"/>
      <c r="P69" s="19"/>
      <c r="Q69" s="19"/>
      <c r="R69" s="19"/>
      <c r="S69" s="19"/>
      <c r="T69" s="19"/>
    </row>
    <row r="70" spans="13:20" x14ac:dyDescent="0.2">
      <c r="M70" s="19"/>
      <c r="N70" s="19"/>
      <c r="O70" s="19"/>
      <c r="P70" s="19"/>
      <c r="Q70" s="19"/>
      <c r="R70" s="19"/>
      <c r="S70" s="19"/>
      <c r="T70" s="19"/>
    </row>
    <row r="71" spans="13:20" x14ac:dyDescent="0.2">
      <c r="M71" s="19"/>
      <c r="N71" s="19"/>
      <c r="O71" s="19"/>
      <c r="P71" s="19"/>
      <c r="Q71" s="19"/>
      <c r="R71" s="19"/>
      <c r="S71" s="19"/>
      <c r="T71" s="19"/>
    </row>
    <row r="72" spans="13:20" x14ac:dyDescent="0.2">
      <c r="M72" s="19"/>
      <c r="N72" s="19"/>
      <c r="O72" s="19"/>
      <c r="P72" s="19"/>
      <c r="Q72" s="19"/>
      <c r="R72" s="19"/>
      <c r="S72" s="19"/>
      <c r="T72" s="19"/>
    </row>
    <row r="73" spans="13:20" x14ac:dyDescent="0.2">
      <c r="M73" s="19"/>
      <c r="N73" s="19"/>
      <c r="O73" s="19"/>
      <c r="P73" s="19"/>
      <c r="Q73" s="19"/>
      <c r="R73" s="19"/>
      <c r="S73" s="19"/>
      <c r="T73" s="19"/>
    </row>
    <row r="74" spans="13:20" x14ac:dyDescent="0.2">
      <c r="M74" s="19"/>
      <c r="N74" s="19"/>
      <c r="O74" s="19"/>
      <c r="P74" s="19"/>
      <c r="Q74" s="19"/>
      <c r="R74" s="19"/>
      <c r="S74" s="19"/>
      <c r="T74" s="19"/>
    </row>
    <row r="75" spans="13:20" x14ac:dyDescent="0.2">
      <c r="M75" s="19"/>
      <c r="N75" s="19"/>
      <c r="O75" s="19"/>
      <c r="P75" s="19"/>
      <c r="Q75" s="19"/>
      <c r="R75" s="19"/>
      <c r="S75" s="19"/>
      <c r="T75" s="19"/>
    </row>
    <row r="76" spans="13:20" x14ac:dyDescent="0.2">
      <c r="M76" s="19"/>
      <c r="N76" s="19"/>
      <c r="O76" s="19"/>
      <c r="P76" s="19"/>
      <c r="Q76" s="19"/>
      <c r="R76" s="19"/>
      <c r="S76" s="19"/>
      <c r="T76" s="19"/>
    </row>
    <row r="77" spans="13:20" x14ac:dyDescent="0.2">
      <c r="M77" s="19"/>
      <c r="N77" s="19"/>
      <c r="O77" s="19"/>
      <c r="P77" s="19"/>
      <c r="Q77" s="19"/>
      <c r="R77" s="19"/>
      <c r="S77" s="19"/>
      <c r="T77" s="19"/>
    </row>
    <row r="78" spans="13:20" x14ac:dyDescent="0.2">
      <c r="M78" s="19"/>
      <c r="N78" s="19"/>
      <c r="O78" s="19"/>
      <c r="P78" s="19"/>
      <c r="Q78" s="19"/>
      <c r="R78" s="19"/>
      <c r="S78" s="19"/>
      <c r="T78" s="19"/>
    </row>
    <row r="79" spans="13:20" x14ac:dyDescent="0.2">
      <c r="M79" s="19"/>
      <c r="N79" s="19"/>
      <c r="O79" s="19"/>
      <c r="P79" s="19"/>
      <c r="Q79" s="19"/>
      <c r="R79" s="19"/>
      <c r="S79" s="19"/>
      <c r="T79" s="19"/>
    </row>
    <row r="80" spans="13:20" x14ac:dyDescent="0.2">
      <c r="M80" s="19"/>
      <c r="N80" s="19"/>
      <c r="O80" s="19"/>
      <c r="P80" s="19"/>
      <c r="Q80" s="19"/>
      <c r="R80" s="19"/>
      <c r="S80" s="19"/>
      <c r="T80" s="19"/>
    </row>
    <row r="81" spans="13:20" x14ac:dyDescent="0.2">
      <c r="M81" s="19"/>
      <c r="N81" s="19"/>
      <c r="O81" s="19"/>
      <c r="P81" s="19"/>
      <c r="Q81" s="19"/>
      <c r="R81" s="19"/>
      <c r="S81" s="19"/>
      <c r="T81" s="19"/>
    </row>
    <row r="82" spans="13:20" x14ac:dyDescent="0.2">
      <c r="M82" s="19"/>
      <c r="N82" s="19"/>
      <c r="O82" s="19"/>
      <c r="P82" s="19"/>
      <c r="Q82" s="19"/>
      <c r="R82" s="19"/>
      <c r="S82" s="19"/>
      <c r="T82" s="19"/>
    </row>
    <row r="83" spans="13:20" x14ac:dyDescent="0.2">
      <c r="M83" s="19"/>
      <c r="N83" s="19"/>
      <c r="O83" s="19"/>
      <c r="P83" s="19"/>
      <c r="Q83" s="19"/>
      <c r="R83" s="19"/>
      <c r="S83" s="19"/>
      <c r="T83" s="19"/>
    </row>
    <row r="84" spans="13:20" x14ac:dyDescent="0.2">
      <c r="M84" s="19"/>
      <c r="N84" s="19"/>
      <c r="O84" s="19"/>
      <c r="P84" s="19"/>
      <c r="Q84" s="19"/>
      <c r="R84" s="19"/>
      <c r="S84" s="19"/>
      <c r="T84" s="19"/>
    </row>
    <row r="85" spans="13:20" x14ac:dyDescent="0.2">
      <c r="M85" s="19"/>
      <c r="N85" s="19"/>
      <c r="O85" s="19"/>
      <c r="P85" s="19"/>
      <c r="Q85" s="19"/>
      <c r="R85" s="19"/>
      <c r="S85" s="19"/>
      <c r="T85" s="19"/>
    </row>
    <row r="86" spans="13:20" x14ac:dyDescent="0.2">
      <c r="M86" s="19"/>
      <c r="N86" s="19"/>
      <c r="O86" s="19"/>
      <c r="P86" s="19"/>
      <c r="Q86" s="19"/>
      <c r="R86" s="19"/>
      <c r="S86" s="19"/>
      <c r="T86" s="19"/>
    </row>
    <row r="87" spans="13:20" x14ac:dyDescent="0.2">
      <c r="M87" s="19"/>
      <c r="N87" s="19"/>
      <c r="O87" s="19"/>
      <c r="P87" s="19"/>
      <c r="Q87" s="19"/>
      <c r="R87" s="19"/>
      <c r="S87" s="19"/>
      <c r="T87" s="19"/>
    </row>
    <row r="88" spans="13:20" x14ac:dyDescent="0.2">
      <c r="M88" s="19"/>
      <c r="N88" s="19"/>
      <c r="O88" s="19"/>
      <c r="P88" s="19"/>
      <c r="Q88" s="19"/>
      <c r="R88" s="19"/>
      <c r="S88" s="19"/>
      <c r="T88" s="19"/>
    </row>
    <row r="89" spans="13:20" x14ac:dyDescent="0.2">
      <c r="M89" s="19"/>
      <c r="N89" s="19"/>
      <c r="O89" s="19"/>
      <c r="P89" s="19"/>
      <c r="Q89" s="19"/>
      <c r="R89" s="19"/>
      <c r="S89" s="19"/>
      <c r="T89" s="19"/>
    </row>
    <row r="90" spans="13:20" x14ac:dyDescent="0.2">
      <c r="M90" s="19"/>
      <c r="N90" s="19"/>
      <c r="O90" s="19"/>
      <c r="P90" s="19"/>
      <c r="Q90" s="19"/>
      <c r="R90" s="19"/>
      <c r="S90" s="19"/>
      <c r="T90" s="19"/>
    </row>
    <row r="91" spans="13:20" x14ac:dyDescent="0.2">
      <c r="M91" s="19"/>
      <c r="N91" s="19"/>
      <c r="O91" s="19"/>
      <c r="P91" s="19"/>
      <c r="Q91" s="19"/>
      <c r="R91" s="19"/>
      <c r="S91" s="19"/>
      <c r="T91" s="19"/>
    </row>
    <row r="92" spans="13:20" x14ac:dyDescent="0.2">
      <c r="M92" s="19"/>
      <c r="N92" s="19"/>
      <c r="O92" s="19"/>
      <c r="P92" s="19"/>
      <c r="Q92" s="19"/>
      <c r="R92" s="19"/>
      <c r="S92" s="19"/>
      <c r="T92" s="19"/>
    </row>
    <row r="93" spans="13:20" x14ac:dyDescent="0.2">
      <c r="M93" s="19"/>
      <c r="N93" s="19"/>
      <c r="O93" s="19"/>
      <c r="P93" s="19"/>
      <c r="Q93" s="19"/>
      <c r="R93" s="19"/>
      <c r="S93" s="19"/>
      <c r="T93" s="19"/>
    </row>
    <row r="94" spans="13:20" x14ac:dyDescent="0.2">
      <c r="M94" s="19"/>
      <c r="N94" s="19"/>
      <c r="O94" s="19"/>
      <c r="P94" s="19"/>
      <c r="Q94" s="19"/>
      <c r="R94" s="19"/>
      <c r="S94" s="19"/>
      <c r="T94" s="19"/>
    </row>
    <row r="95" spans="13:20" x14ac:dyDescent="0.2">
      <c r="M95" s="19"/>
      <c r="N95" s="19"/>
      <c r="O95" s="19"/>
      <c r="P95" s="19"/>
      <c r="Q95" s="19"/>
      <c r="R95" s="19"/>
      <c r="S95" s="19"/>
      <c r="T95" s="19"/>
    </row>
    <row r="96" spans="13:20" x14ac:dyDescent="0.2">
      <c r="M96" s="19"/>
      <c r="N96" s="19"/>
      <c r="O96" s="19"/>
      <c r="P96" s="19"/>
      <c r="Q96" s="19"/>
      <c r="R96" s="19"/>
      <c r="S96" s="19"/>
      <c r="T96" s="19"/>
    </row>
    <row r="97" spans="13:20" x14ac:dyDescent="0.2">
      <c r="M97" s="19"/>
      <c r="N97" s="19"/>
      <c r="O97" s="19"/>
      <c r="P97" s="19"/>
      <c r="Q97" s="19"/>
      <c r="R97" s="19"/>
      <c r="S97" s="19"/>
      <c r="T97" s="19"/>
    </row>
    <row r="98" spans="13:20" x14ac:dyDescent="0.2">
      <c r="M98" s="19"/>
      <c r="N98" s="19"/>
      <c r="O98" s="19"/>
      <c r="P98" s="19"/>
      <c r="Q98" s="19"/>
      <c r="R98" s="19"/>
      <c r="S98" s="19"/>
      <c r="T98" s="19"/>
    </row>
    <row r="99" spans="13:20" x14ac:dyDescent="0.2">
      <c r="M99" s="19"/>
      <c r="N99" s="19"/>
      <c r="O99" s="19"/>
      <c r="P99" s="19"/>
      <c r="Q99" s="19"/>
      <c r="R99" s="19"/>
      <c r="S99" s="19"/>
      <c r="T99" s="19"/>
    </row>
    <row r="100" spans="13:20" x14ac:dyDescent="0.2">
      <c r="M100" s="19"/>
      <c r="N100" s="19"/>
      <c r="O100" s="19"/>
      <c r="P100" s="19"/>
      <c r="Q100" s="19"/>
      <c r="R100" s="19"/>
      <c r="S100" s="19"/>
      <c r="T100" s="19"/>
    </row>
    <row r="101" spans="13:20" x14ac:dyDescent="0.2">
      <c r="M101" s="19"/>
      <c r="N101" s="19"/>
      <c r="O101" s="19"/>
      <c r="P101" s="19"/>
      <c r="Q101" s="19"/>
      <c r="R101" s="19"/>
      <c r="S101" s="19"/>
      <c r="T101" s="19"/>
    </row>
    <row r="102" spans="13:20" x14ac:dyDescent="0.2">
      <c r="M102" s="19"/>
      <c r="N102" s="19"/>
      <c r="O102" s="19"/>
      <c r="P102" s="19"/>
      <c r="Q102" s="19"/>
      <c r="R102" s="19"/>
      <c r="S102" s="19"/>
      <c r="T102" s="19"/>
    </row>
    <row r="103" spans="13:20" x14ac:dyDescent="0.2">
      <c r="M103" s="19"/>
      <c r="N103" s="19"/>
      <c r="O103" s="19"/>
      <c r="P103" s="19"/>
      <c r="Q103" s="19"/>
      <c r="R103" s="19"/>
      <c r="S103" s="19"/>
      <c r="T103" s="19"/>
    </row>
    <row r="104" spans="13:20" x14ac:dyDescent="0.2">
      <c r="M104" s="19"/>
      <c r="N104" s="19"/>
      <c r="O104" s="19"/>
      <c r="P104" s="19"/>
      <c r="Q104" s="19"/>
      <c r="R104" s="19"/>
      <c r="S104" s="19"/>
      <c r="T104" s="19"/>
    </row>
    <row r="105" spans="13:20" x14ac:dyDescent="0.2">
      <c r="M105" s="19"/>
      <c r="N105" s="19"/>
      <c r="O105" s="19"/>
      <c r="P105" s="19"/>
      <c r="Q105" s="19"/>
      <c r="R105" s="19"/>
      <c r="S105" s="19"/>
      <c r="T105" s="19"/>
    </row>
    <row r="106" spans="13:20" x14ac:dyDescent="0.2">
      <c r="M106" s="19"/>
      <c r="N106" s="19"/>
      <c r="O106" s="19"/>
      <c r="P106" s="19"/>
      <c r="Q106" s="19"/>
      <c r="R106" s="19"/>
      <c r="S106" s="19"/>
      <c r="T106" s="19"/>
    </row>
    <row r="107" spans="13:20" x14ac:dyDescent="0.2">
      <c r="M107" s="19"/>
      <c r="N107" s="19"/>
      <c r="O107" s="19"/>
      <c r="P107" s="19"/>
      <c r="Q107" s="19"/>
      <c r="R107" s="19"/>
      <c r="S107" s="19"/>
      <c r="T107" s="19"/>
    </row>
    <row r="108" spans="13:20" x14ac:dyDescent="0.2">
      <c r="M108" s="19"/>
      <c r="N108" s="19"/>
      <c r="O108" s="19"/>
      <c r="P108" s="19"/>
      <c r="Q108" s="19"/>
      <c r="R108" s="19"/>
      <c r="S108" s="19"/>
      <c r="T108" s="19"/>
    </row>
    <row r="109" spans="13:20" x14ac:dyDescent="0.2">
      <c r="M109" s="19"/>
      <c r="N109" s="19"/>
      <c r="O109" s="19"/>
      <c r="P109" s="19"/>
      <c r="Q109" s="19"/>
      <c r="R109" s="19"/>
      <c r="S109" s="19"/>
      <c r="T109" s="19"/>
    </row>
    <row r="110" spans="13:20" x14ac:dyDescent="0.2">
      <c r="M110" s="19"/>
      <c r="N110" s="19"/>
      <c r="O110" s="19"/>
      <c r="P110" s="19"/>
      <c r="Q110" s="19"/>
      <c r="R110" s="19"/>
      <c r="S110" s="19"/>
      <c r="T110" s="19"/>
    </row>
    <row r="111" spans="13:20" x14ac:dyDescent="0.2">
      <c r="M111" s="19"/>
      <c r="N111" s="19"/>
      <c r="O111" s="19"/>
      <c r="P111" s="19"/>
      <c r="Q111" s="19"/>
      <c r="R111" s="19"/>
      <c r="S111" s="19"/>
      <c r="T111" s="19"/>
    </row>
    <row r="112" spans="13:20" x14ac:dyDescent="0.2">
      <c r="M112" s="19"/>
      <c r="N112" s="19"/>
      <c r="O112" s="19"/>
      <c r="P112" s="19"/>
      <c r="Q112" s="19"/>
      <c r="R112" s="19"/>
      <c r="S112" s="19"/>
      <c r="T112" s="19"/>
    </row>
    <row r="113" spans="13:20" x14ac:dyDescent="0.2">
      <c r="M113" s="19"/>
      <c r="N113" s="19"/>
      <c r="O113" s="19"/>
      <c r="P113" s="19"/>
      <c r="Q113" s="19"/>
      <c r="R113" s="19"/>
      <c r="S113" s="19"/>
      <c r="T113" s="19"/>
    </row>
    <row r="114" spans="13:20" x14ac:dyDescent="0.2">
      <c r="M114" s="19"/>
      <c r="N114" s="19"/>
      <c r="O114" s="19"/>
      <c r="P114" s="19"/>
      <c r="Q114" s="19"/>
      <c r="R114" s="19"/>
      <c r="S114" s="19"/>
      <c r="T114" s="19"/>
    </row>
    <row r="115" spans="13:20" x14ac:dyDescent="0.2">
      <c r="M115" s="19"/>
      <c r="N115" s="19"/>
      <c r="O115" s="19"/>
      <c r="P115" s="19"/>
      <c r="Q115" s="19"/>
      <c r="R115" s="19"/>
      <c r="S115" s="19"/>
      <c r="T115" s="19"/>
    </row>
    <row r="116" spans="13:20" x14ac:dyDescent="0.2">
      <c r="M116" s="19"/>
      <c r="N116" s="19"/>
      <c r="O116" s="19"/>
      <c r="P116" s="19"/>
      <c r="Q116" s="19"/>
      <c r="R116" s="19"/>
      <c r="S116" s="19"/>
      <c r="T116" s="19"/>
    </row>
    <row r="117" spans="13:20" x14ac:dyDescent="0.2">
      <c r="M117" s="19"/>
      <c r="N117" s="19"/>
      <c r="O117" s="19"/>
      <c r="P117" s="19"/>
      <c r="Q117" s="19"/>
      <c r="R117" s="19"/>
      <c r="S117" s="19"/>
      <c r="T117" s="19"/>
    </row>
    <row r="118" spans="13:20" x14ac:dyDescent="0.2">
      <c r="M118" s="19"/>
      <c r="N118" s="19"/>
      <c r="O118" s="19"/>
      <c r="P118" s="19"/>
      <c r="Q118" s="19"/>
      <c r="R118" s="19"/>
      <c r="S118" s="19"/>
      <c r="T118" s="19"/>
    </row>
    <row r="119" spans="13:20" x14ac:dyDescent="0.2">
      <c r="M119" s="19"/>
      <c r="N119" s="19"/>
      <c r="O119" s="19"/>
      <c r="P119" s="19"/>
      <c r="Q119" s="19"/>
      <c r="R119" s="19"/>
      <c r="S119" s="19"/>
      <c r="T119" s="19"/>
    </row>
    <row r="120" spans="13:20" x14ac:dyDescent="0.2">
      <c r="M120" s="19"/>
      <c r="N120" s="19"/>
      <c r="O120" s="19"/>
      <c r="P120" s="19"/>
      <c r="Q120" s="19"/>
      <c r="R120" s="19"/>
      <c r="S120" s="19"/>
      <c r="T120" s="19"/>
    </row>
    <row r="121" spans="13:20" x14ac:dyDescent="0.2">
      <c r="M121" s="19"/>
      <c r="N121" s="19"/>
      <c r="O121" s="19"/>
      <c r="P121" s="19"/>
      <c r="Q121" s="19"/>
      <c r="R121" s="19"/>
      <c r="S121" s="19"/>
      <c r="T121" s="19"/>
    </row>
    <row r="122" spans="13:20" x14ac:dyDescent="0.2">
      <c r="M122" s="19"/>
      <c r="N122" s="19"/>
      <c r="O122" s="19"/>
      <c r="P122" s="19"/>
      <c r="Q122" s="19"/>
      <c r="R122" s="19"/>
      <c r="S122" s="19"/>
      <c r="T122" s="19"/>
    </row>
    <row r="123" spans="13:20" x14ac:dyDescent="0.2">
      <c r="M123" s="19"/>
      <c r="N123" s="19"/>
      <c r="O123" s="19"/>
      <c r="P123" s="19"/>
      <c r="Q123" s="19"/>
      <c r="R123" s="19"/>
      <c r="S123" s="19"/>
      <c r="T123" s="19"/>
    </row>
    <row r="124" spans="13:20" x14ac:dyDescent="0.2">
      <c r="M124" s="19"/>
      <c r="N124" s="19"/>
      <c r="O124" s="19"/>
      <c r="P124" s="19"/>
      <c r="Q124" s="19"/>
      <c r="R124" s="19"/>
      <c r="S124" s="19"/>
      <c r="T124" s="19"/>
    </row>
    <row r="125" spans="13:20" x14ac:dyDescent="0.2">
      <c r="M125" s="19"/>
      <c r="N125" s="19"/>
      <c r="O125" s="19"/>
      <c r="P125" s="19"/>
      <c r="Q125" s="19"/>
      <c r="R125" s="19"/>
      <c r="S125" s="19"/>
      <c r="T125" s="19"/>
    </row>
    <row r="126" spans="13:20" x14ac:dyDescent="0.2">
      <c r="M126" s="19"/>
      <c r="N126" s="19"/>
      <c r="O126" s="19"/>
      <c r="P126" s="19"/>
      <c r="Q126" s="19"/>
      <c r="R126" s="19"/>
      <c r="S126" s="19"/>
      <c r="T126" s="19"/>
    </row>
    <row r="127" spans="13:20" x14ac:dyDescent="0.2">
      <c r="M127" s="19"/>
      <c r="N127" s="19"/>
      <c r="O127" s="19"/>
      <c r="P127" s="19"/>
      <c r="Q127" s="19"/>
      <c r="R127" s="19"/>
      <c r="S127" s="19"/>
      <c r="T127" s="19"/>
    </row>
    <row r="128" spans="13:20" x14ac:dyDescent="0.2">
      <c r="M128" s="19"/>
      <c r="N128" s="19"/>
      <c r="O128" s="19"/>
      <c r="P128" s="19"/>
      <c r="Q128" s="19"/>
      <c r="R128" s="19"/>
      <c r="S128" s="19"/>
      <c r="T128" s="19"/>
    </row>
    <row r="129" spans="13:20" x14ac:dyDescent="0.2">
      <c r="M129" s="19"/>
      <c r="N129" s="19"/>
      <c r="O129" s="19"/>
      <c r="P129" s="19"/>
      <c r="Q129" s="19"/>
      <c r="R129" s="19"/>
      <c r="S129" s="19"/>
      <c r="T129" s="19"/>
    </row>
    <row r="130" spans="13:20" x14ac:dyDescent="0.2">
      <c r="M130" s="19"/>
      <c r="N130" s="19"/>
      <c r="O130" s="19"/>
      <c r="P130" s="19"/>
      <c r="Q130" s="19"/>
      <c r="R130" s="19"/>
      <c r="S130" s="19"/>
      <c r="T130" s="19"/>
    </row>
    <row r="131" spans="13:20" x14ac:dyDescent="0.2">
      <c r="M131" s="19"/>
      <c r="N131" s="19"/>
      <c r="O131" s="19"/>
      <c r="P131" s="19"/>
      <c r="Q131" s="19"/>
      <c r="R131" s="19"/>
      <c r="S131" s="19"/>
      <c r="T131" s="19"/>
    </row>
    <row r="132" spans="13:20" x14ac:dyDescent="0.2">
      <c r="M132" s="19"/>
      <c r="N132" s="19"/>
      <c r="O132" s="19"/>
      <c r="P132" s="19"/>
      <c r="Q132" s="19"/>
      <c r="R132" s="19"/>
      <c r="S132" s="19"/>
      <c r="T132" s="19"/>
    </row>
    <row r="133" spans="13:20" x14ac:dyDescent="0.2">
      <c r="M133" s="19"/>
      <c r="N133" s="19"/>
      <c r="O133" s="19"/>
      <c r="P133" s="19"/>
      <c r="Q133" s="19"/>
      <c r="R133" s="19"/>
      <c r="S133" s="19"/>
      <c r="T133" s="19"/>
    </row>
    <row r="134" spans="13:20" x14ac:dyDescent="0.2">
      <c r="M134" s="19"/>
      <c r="N134" s="19"/>
      <c r="O134" s="19"/>
      <c r="P134" s="19"/>
      <c r="Q134" s="19"/>
      <c r="R134" s="19"/>
      <c r="S134" s="19"/>
      <c r="T134" s="19"/>
    </row>
    <row r="135" spans="13:20" x14ac:dyDescent="0.2">
      <c r="M135" s="19"/>
      <c r="N135" s="19"/>
      <c r="O135" s="19"/>
      <c r="P135" s="19"/>
      <c r="Q135" s="19"/>
      <c r="R135" s="19"/>
      <c r="S135" s="19"/>
      <c r="T135" s="19"/>
    </row>
    <row r="136" spans="13:20" x14ac:dyDescent="0.2">
      <c r="M136" s="19"/>
      <c r="N136" s="19"/>
      <c r="O136" s="19"/>
      <c r="P136" s="19"/>
      <c r="Q136" s="19"/>
      <c r="R136" s="19"/>
      <c r="S136" s="19"/>
      <c r="T136" s="19"/>
    </row>
    <row r="137" spans="13:20" x14ac:dyDescent="0.2">
      <c r="M137" s="19"/>
      <c r="N137" s="19"/>
      <c r="O137" s="19"/>
      <c r="P137" s="19"/>
      <c r="Q137" s="19"/>
      <c r="R137" s="19"/>
      <c r="S137" s="19"/>
      <c r="T137" s="19"/>
    </row>
    <row r="138" spans="13:20" x14ac:dyDescent="0.2">
      <c r="M138" s="19"/>
      <c r="N138" s="19"/>
      <c r="O138" s="19"/>
      <c r="P138" s="19"/>
      <c r="Q138" s="19"/>
      <c r="R138" s="19"/>
      <c r="S138" s="19"/>
      <c r="T138" s="19"/>
    </row>
    <row r="139" spans="13:20" x14ac:dyDescent="0.2">
      <c r="M139" s="19"/>
      <c r="N139" s="19"/>
      <c r="O139" s="19"/>
      <c r="P139" s="19"/>
      <c r="Q139" s="19"/>
      <c r="R139" s="19"/>
      <c r="S139" s="19"/>
      <c r="T139" s="19"/>
    </row>
    <row r="140" spans="13:20" x14ac:dyDescent="0.2">
      <c r="M140" s="19"/>
      <c r="N140" s="19"/>
      <c r="O140" s="19"/>
      <c r="P140" s="19"/>
      <c r="Q140" s="19"/>
      <c r="R140" s="19"/>
      <c r="S140" s="19"/>
      <c r="T140" s="19"/>
    </row>
    <row r="141" spans="13:20" x14ac:dyDescent="0.2">
      <c r="M141" s="19"/>
      <c r="N141" s="19"/>
      <c r="O141" s="19"/>
      <c r="P141" s="19"/>
      <c r="Q141" s="19"/>
      <c r="R141" s="19"/>
      <c r="S141" s="19"/>
      <c r="T141" s="19"/>
    </row>
    <row r="142" spans="13:20" x14ac:dyDescent="0.2">
      <c r="M142" s="19"/>
      <c r="N142" s="19"/>
      <c r="O142" s="19"/>
      <c r="P142" s="19"/>
      <c r="Q142" s="19"/>
      <c r="R142" s="19"/>
      <c r="S142" s="19"/>
      <c r="T142" s="19"/>
    </row>
    <row r="143" spans="13:20" x14ac:dyDescent="0.2">
      <c r="M143" s="19"/>
      <c r="N143" s="19"/>
      <c r="O143" s="19"/>
      <c r="P143" s="19"/>
      <c r="Q143" s="19"/>
      <c r="R143" s="19"/>
      <c r="S143" s="19"/>
      <c r="T143" s="19"/>
    </row>
    <row r="144" spans="13:20" x14ac:dyDescent="0.2">
      <c r="M144" s="19"/>
      <c r="N144" s="19"/>
      <c r="O144" s="19"/>
      <c r="P144" s="19"/>
      <c r="Q144" s="19"/>
      <c r="R144" s="19"/>
      <c r="S144" s="19"/>
      <c r="T144" s="19"/>
    </row>
    <row r="145" spans="13:20" x14ac:dyDescent="0.2">
      <c r="M145" s="19"/>
      <c r="N145" s="19"/>
      <c r="O145" s="19"/>
      <c r="P145" s="19"/>
      <c r="Q145" s="19"/>
      <c r="R145" s="19"/>
      <c r="S145" s="19"/>
      <c r="T145" s="19"/>
    </row>
    <row r="146" spans="13:20" x14ac:dyDescent="0.2">
      <c r="M146" s="19"/>
      <c r="N146" s="19"/>
      <c r="O146" s="19"/>
      <c r="P146" s="19"/>
      <c r="Q146" s="19"/>
      <c r="R146" s="19"/>
      <c r="S146" s="19"/>
      <c r="T146" s="19"/>
    </row>
    <row r="147" spans="13:20" x14ac:dyDescent="0.2">
      <c r="M147" s="19"/>
      <c r="N147" s="19"/>
      <c r="O147" s="19"/>
      <c r="P147" s="19"/>
      <c r="Q147" s="19"/>
      <c r="R147" s="19"/>
      <c r="S147" s="19"/>
      <c r="T147" s="19"/>
    </row>
    <row r="148" spans="13:20" x14ac:dyDescent="0.2">
      <c r="M148" s="19"/>
      <c r="N148" s="19"/>
      <c r="O148" s="19"/>
      <c r="P148" s="19"/>
      <c r="Q148" s="19"/>
      <c r="R148" s="19"/>
      <c r="S148" s="19"/>
      <c r="T148" s="19"/>
    </row>
    <row r="149" spans="13:20" x14ac:dyDescent="0.2">
      <c r="M149" s="19"/>
      <c r="N149" s="19"/>
      <c r="O149" s="19"/>
      <c r="P149" s="19"/>
      <c r="Q149" s="19"/>
      <c r="R149" s="19"/>
      <c r="S149" s="19"/>
      <c r="T149" s="19"/>
    </row>
    <row r="150" spans="13:20" x14ac:dyDescent="0.2">
      <c r="M150" s="19"/>
      <c r="N150" s="19"/>
      <c r="O150" s="19"/>
      <c r="P150" s="19"/>
      <c r="Q150" s="19"/>
      <c r="R150" s="19"/>
      <c r="S150" s="19"/>
      <c r="T150" s="19"/>
    </row>
    <row r="151" spans="13:20" x14ac:dyDescent="0.2">
      <c r="M151" s="19"/>
      <c r="N151" s="19"/>
      <c r="O151" s="19"/>
      <c r="P151" s="19"/>
      <c r="Q151" s="19"/>
      <c r="R151" s="19"/>
      <c r="S151" s="19"/>
      <c r="T151" s="19"/>
    </row>
    <row r="152" spans="13:20" x14ac:dyDescent="0.2">
      <c r="M152" s="19"/>
      <c r="N152" s="19"/>
      <c r="O152" s="19"/>
      <c r="P152" s="19"/>
      <c r="Q152" s="19"/>
      <c r="R152" s="19"/>
      <c r="S152" s="19"/>
      <c r="T152" s="19"/>
    </row>
    <row r="153" spans="13:20" x14ac:dyDescent="0.2">
      <c r="M153" s="19"/>
      <c r="N153" s="19"/>
      <c r="O153" s="19"/>
      <c r="P153" s="19"/>
      <c r="Q153" s="19"/>
      <c r="R153" s="19"/>
      <c r="S153" s="19"/>
      <c r="T153" s="19"/>
    </row>
    <row r="154" spans="13:20" x14ac:dyDescent="0.2">
      <c r="M154" s="19"/>
      <c r="N154" s="19"/>
      <c r="O154" s="19"/>
      <c r="P154" s="19"/>
      <c r="Q154" s="19"/>
      <c r="R154" s="19"/>
      <c r="S154" s="19"/>
      <c r="T154" s="19"/>
    </row>
    <row r="155" spans="13:20" x14ac:dyDescent="0.2">
      <c r="M155" s="19"/>
      <c r="N155" s="19"/>
      <c r="O155" s="19"/>
      <c r="P155" s="19"/>
      <c r="Q155" s="19"/>
      <c r="R155" s="19"/>
      <c r="S155" s="19"/>
      <c r="T155" s="19"/>
    </row>
    <row r="156" spans="13:20" x14ac:dyDescent="0.2">
      <c r="M156" s="19"/>
      <c r="N156" s="19"/>
      <c r="O156" s="19"/>
      <c r="P156" s="19"/>
      <c r="Q156" s="19"/>
      <c r="R156" s="19"/>
      <c r="S156" s="19"/>
      <c r="T156" s="19"/>
    </row>
    <row r="157" spans="13:20" x14ac:dyDescent="0.2">
      <c r="M157" s="19"/>
      <c r="N157" s="19"/>
      <c r="O157" s="19"/>
      <c r="P157" s="19"/>
      <c r="Q157" s="19"/>
      <c r="R157" s="19"/>
      <c r="S157" s="19"/>
      <c r="T157" s="19"/>
    </row>
    <row r="158" spans="13:20" x14ac:dyDescent="0.2">
      <c r="M158" s="19"/>
      <c r="N158" s="19"/>
      <c r="O158" s="19"/>
      <c r="P158" s="19"/>
      <c r="Q158" s="19"/>
      <c r="R158" s="19"/>
      <c r="S158" s="19"/>
      <c r="T158" s="19"/>
    </row>
    <row r="159" spans="13:20" x14ac:dyDescent="0.2">
      <c r="M159" s="19"/>
      <c r="N159" s="19"/>
      <c r="O159" s="19"/>
      <c r="P159" s="19"/>
      <c r="Q159" s="19"/>
      <c r="R159" s="19"/>
      <c r="S159" s="19"/>
      <c r="T159" s="19"/>
    </row>
    <row r="160" spans="13:20" x14ac:dyDescent="0.2">
      <c r="M160" s="19"/>
      <c r="N160" s="19"/>
      <c r="O160" s="19"/>
      <c r="P160" s="19"/>
      <c r="Q160" s="19"/>
      <c r="R160" s="19"/>
      <c r="S160" s="19"/>
      <c r="T160" s="19"/>
    </row>
    <row r="161" spans="13:20" x14ac:dyDescent="0.2">
      <c r="M161" s="19"/>
      <c r="N161" s="19"/>
      <c r="O161" s="19"/>
      <c r="P161" s="19"/>
      <c r="Q161" s="19"/>
      <c r="R161" s="19"/>
      <c r="S161" s="19"/>
      <c r="T161" s="19"/>
    </row>
    <row r="162" spans="13:20" x14ac:dyDescent="0.2">
      <c r="M162" s="19"/>
      <c r="N162" s="19"/>
      <c r="O162" s="19"/>
      <c r="P162" s="19"/>
      <c r="Q162" s="19"/>
      <c r="R162" s="19"/>
      <c r="S162" s="19"/>
      <c r="T162" s="19"/>
    </row>
    <row r="163" spans="13:20" x14ac:dyDescent="0.2">
      <c r="M163" s="19"/>
      <c r="N163" s="19"/>
      <c r="O163" s="19"/>
      <c r="P163" s="19"/>
      <c r="Q163" s="19"/>
      <c r="R163" s="19"/>
      <c r="S163" s="19"/>
      <c r="T163" s="19"/>
    </row>
    <row r="164" spans="13:20" x14ac:dyDescent="0.2">
      <c r="M164" s="19"/>
      <c r="N164" s="19"/>
      <c r="O164" s="19"/>
      <c r="P164" s="19"/>
      <c r="Q164" s="19"/>
      <c r="R164" s="19"/>
      <c r="S164" s="19"/>
      <c r="T164" s="19"/>
    </row>
    <row r="165" spans="13:20" x14ac:dyDescent="0.2">
      <c r="M165" s="19"/>
      <c r="N165" s="19"/>
      <c r="O165" s="19"/>
      <c r="P165" s="19"/>
      <c r="Q165" s="19"/>
      <c r="R165" s="19"/>
      <c r="S165" s="19"/>
      <c r="T165" s="19"/>
    </row>
    <row r="166" spans="13:20" x14ac:dyDescent="0.2">
      <c r="M166" s="19"/>
      <c r="N166" s="19"/>
      <c r="O166" s="19"/>
      <c r="P166" s="19"/>
      <c r="Q166" s="19"/>
      <c r="R166" s="19"/>
      <c r="S166" s="19"/>
      <c r="T166" s="19"/>
    </row>
    <row r="167" spans="13:20" x14ac:dyDescent="0.2">
      <c r="M167" s="19"/>
      <c r="N167" s="19"/>
      <c r="O167" s="19"/>
      <c r="P167" s="19"/>
      <c r="Q167" s="19"/>
      <c r="R167" s="19"/>
      <c r="S167" s="19"/>
      <c r="T167" s="19"/>
    </row>
    <row r="168" spans="13:20" x14ac:dyDescent="0.2">
      <c r="M168" s="19"/>
      <c r="N168" s="19"/>
      <c r="O168" s="19"/>
      <c r="P168" s="19"/>
      <c r="Q168" s="19"/>
      <c r="R168" s="19"/>
      <c r="S168" s="19"/>
      <c r="T168" s="19"/>
    </row>
    <row r="169" spans="13:20" x14ac:dyDescent="0.2">
      <c r="M169" s="19"/>
      <c r="N169" s="19"/>
      <c r="O169" s="19"/>
      <c r="P169" s="19"/>
      <c r="Q169" s="19"/>
      <c r="R169" s="19"/>
      <c r="S169" s="19"/>
      <c r="T169" s="19"/>
    </row>
    <row r="170" spans="13:20" x14ac:dyDescent="0.2">
      <c r="M170" s="19"/>
      <c r="N170" s="19"/>
      <c r="O170" s="19"/>
      <c r="P170" s="19"/>
      <c r="Q170" s="19"/>
      <c r="R170" s="19"/>
      <c r="S170" s="19"/>
      <c r="T170" s="19"/>
    </row>
    <row r="171" spans="13:20" x14ac:dyDescent="0.2">
      <c r="M171" s="19"/>
      <c r="N171" s="19"/>
      <c r="O171" s="19"/>
      <c r="P171" s="19"/>
      <c r="Q171" s="19"/>
      <c r="R171" s="19"/>
      <c r="S171" s="19"/>
      <c r="T171" s="19"/>
    </row>
    <row r="172" spans="13:20" x14ac:dyDescent="0.2">
      <c r="M172" s="19"/>
      <c r="N172" s="19"/>
      <c r="O172" s="19"/>
      <c r="P172" s="19"/>
      <c r="Q172" s="19"/>
      <c r="R172" s="19"/>
      <c r="S172" s="19"/>
      <c r="T172" s="19"/>
    </row>
    <row r="173" spans="13:20" x14ac:dyDescent="0.2">
      <c r="M173" s="19"/>
      <c r="N173" s="19"/>
      <c r="O173" s="19"/>
      <c r="P173" s="19"/>
      <c r="Q173" s="19"/>
      <c r="R173" s="19"/>
      <c r="S173" s="19"/>
      <c r="T173" s="19"/>
    </row>
    <row r="174" spans="13:20" x14ac:dyDescent="0.2">
      <c r="M174" s="19"/>
      <c r="N174" s="19"/>
      <c r="O174" s="19"/>
      <c r="P174" s="19"/>
      <c r="Q174" s="19"/>
      <c r="R174" s="19"/>
      <c r="S174" s="19"/>
      <c r="T174" s="19"/>
    </row>
    <row r="175" spans="13:20" x14ac:dyDescent="0.2">
      <c r="M175" s="19"/>
      <c r="N175" s="19"/>
      <c r="O175" s="19"/>
      <c r="P175" s="19"/>
      <c r="Q175" s="19"/>
      <c r="R175" s="19"/>
      <c r="S175" s="19"/>
      <c r="T175" s="19"/>
    </row>
    <row r="176" spans="13:20" x14ac:dyDescent="0.2">
      <c r="M176" s="19"/>
      <c r="N176" s="19"/>
      <c r="O176" s="19"/>
      <c r="P176" s="19"/>
      <c r="Q176" s="19"/>
      <c r="R176" s="19"/>
      <c r="S176" s="19"/>
      <c r="T176" s="19"/>
    </row>
    <row r="177" spans="13:20" x14ac:dyDescent="0.2">
      <c r="M177" s="19"/>
      <c r="N177" s="19"/>
      <c r="O177" s="19"/>
      <c r="P177" s="19"/>
      <c r="Q177" s="19"/>
      <c r="R177" s="19"/>
      <c r="S177" s="19"/>
      <c r="T177" s="19"/>
    </row>
    <row r="178" spans="13:20" x14ac:dyDescent="0.2">
      <c r="M178" s="19"/>
      <c r="N178" s="19"/>
      <c r="O178" s="19"/>
      <c r="P178" s="19"/>
      <c r="Q178" s="19"/>
      <c r="R178" s="19"/>
      <c r="S178" s="19"/>
      <c r="T178" s="19"/>
    </row>
    <row r="179" spans="13:20" x14ac:dyDescent="0.2">
      <c r="M179" s="19"/>
      <c r="N179" s="19"/>
      <c r="O179" s="19"/>
      <c r="P179" s="19"/>
      <c r="Q179" s="19"/>
      <c r="R179" s="19"/>
      <c r="S179" s="19"/>
      <c r="T179" s="19"/>
    </row>
    <row r="180" spans="13:20" x14ac:dyDescent="0.2">
      <c r="M180" s="19"/>
      <c r="N180" s="19"/>
      <c r="O180" s="19"/>
      <c r="P180" s="19"/>
      <c r="Q180" s="19"/>
      <c r="R180" s="19"/>
      <c r="S180" s="19"/>
      <c r="T180" s="19"/>
    </row>
    <row r="181" spans="13:20" x14ac:dyDescent="0.2">
      <c r="M181" s="19"/>
      <c r="N181" s="19"/>
      <c r="O181" s="19"/>
      <c r="P181" s="19"/>
      <c r="Q181" s="19"/>
      <c r="R181" s="19"/>
      <c r="S181" s="19"/>
      <c r="T181" s="19"/>
    </row>
    <row r="182" spans="13:20" x14ac:dyDescent="0.2">
      <c r="M182" s="19"/>
      <c r="N182" s="19"/>
      <c r="O182" s="19"/>
      <c r="P182" s="19"/>
      <c r="Q182" s="19"/>
      <c r="R182" s="19"/>
      <c r="S182" s="19"/>
      <c r="T182" s="19"/>
    </row>
    <row r="183" spans="13:20" x14ac:dyDescent="0.2">
      <c r="M183" s="19"/>
      <c r="N183" s="19"/>
      <c r="O183" s="19"/>
      <c r="P183" s="19"/>
      <c r="Q183" s="19"/>
      <c r="R183" s="19"/>
      <c r="S183" s="19"/>
      <c r="T183" s="19"/>
    </row>
    <row r="184" spans="13:20" x14ac:dyDescent="0.2">
      <c r="M184" s="19"/>
      <c r="N184" s="19"/>
      <c r="O184" s="19"/>
      <c r="P184" s="19"/>
      <c r="Q184" s="19"/>
      <c r="R184" s="19"/>
      <c r="S184" s="19"/>
      <c r="T184" s="19"/>
    </row>
    <row r="185" spans="13:20" x14ac:dyDescent="0.2">
      <c r="M185" s="19"/>
      <c r="N185" s="19"/>
      <c r="O185" s="19"/>
      <c r="P185" s="19"/>
      <c r="Q185" s="19"/>
      <c r="R185" s="19"/>
      <c r="S185" s="19"/>
      <c r="T185" s="19"/>
    </row>
    <row r="186" spans="13:20" x14ac:dyDescent="0.2">
      <c r="M186" s="19"/>
      <c r="N186" s="19"/>
      <c r="O186" s="19"/>
      <c r="P186" s="19"/>
      <c r="Q186" s="19"/>
      <c r="R186" s="19"/>
      <c r="S186" s="19"/>
      <c r="T186" s="19"/>
    </row>
    <row r="187" spans="13:20" x14ac:dyDescent="0.2">
      <c r="M187" s="19"/>
      <c r="N187" s="19"/>
      <c r="O187" s="19"/>
      <c r="P187" s="19"/>
      <c r="Q187" s="19"/>
      <c r="R187" s="19"/>
      <c r="S187" s="19"/>
      <c r="T187" s="19"/>
    </row>
    <row r="188" spans="13:20" x14ac:dyDescent="0.2">
      <c r="M188" s="19"/>
      <c r="N188" s="19"/>
      <c r="O188" s="19"/>
      <c r="P188" s="19"/>
      <c r="Q188" s="19"/>
      <c r="R188" s="19"/>
      <c r="S188" s="19"/>
      <c r="T188" s="19"/>
    </row>
    <row r="189" spans="13:20" x14ac:dyDescent="0.2">
      <c r="M189" s="19"/>
      <c r="N189" s="19"/>
      <c r="O189" s="19"/>
      <c r="P189" s="19"/>
      <c r="Q189" s="19"/>
      <c r="R189" s="19"/>
      <c r="S189" s="19"/>
      <c r="T189" s="19"/>
    </row>
    <row r="190" spans="13:20" x14ac:dyDescent="0.2">
      <c r="M190" s="19"/>
      <c r="N190" s="19"/>
      <c r="O190" s="19"/>
      <c r="P190" s="19"/>
      <c r="Q190" s="19"/>
      <c r="R190" s="19"/>
      <c r="S190" s="19"/>
      <c r="T190" s="19"/>
    </row>
    <row r="191" spans="13:20" x14ac:dyDescent="0.2">
      <c r="M191" s="19"/>
      <c r="N191" s="19"/>
      <c r="O191" s="19"/>
      <c r="P191" s="19"/>
      <c r="Q191" s="19"/>
      <c r="R191" s="19"/>
      <c r="S191" s="19"/>
      <c r="T191" s="19"/>
    </row>
    <row r="192" spans="13:20" x14ac:dyDescent="0.2">
      <c r="M192" s="19"/>
      <c r="N192" s="19"/>
      <c r="O192" s="19"/>
      <c r="P192" s="19"/>
      <c r="Q192" s="19"/>
      <c r="R192" s="19"/>
      <c r="S192" s="19"/>
      <c r="T192" s="19"/>
    </row>
    <row r="193" spans="13:20" x14ac:dyDescent="0.2">
      <c r="M193" s="19"/>
      <c r="N193" s="19"/>
      <c r="O193" s="19"/>
      <c r="P193" s="19"/>
      <c r="Q193" s="19"/>
      <c r="R193" s="19"/>
      <c r="S193" s="19"/>
      <c r="T193" s="19"/>
    </row>
    <row r="194" spans="13:20" x14ac:dyDescent="0.2">
      <c r="M194" s="19"/>
      <c r="N194" s="19"/>
      <c r="O194" s="19"/>
      <c r="P194" s="19"/>
      <c r="Q194" s="19"/>
      <c r="R194" s="19"/>
      <c r="S194" s="19"/>
      <c r="T194" s="19"/>
    </row>
    <row r="195" spans="13:20" x14ac:dyDescent="0.2">
      <c r="M195" s="19"/>
      <c r="N195" s="19"/>
      <c r="O195" s="19"/>
      <c r="P195" s="19"/>
      <c r="Q195" s="19"/>
      <c r="R195" s="19"/>
      <c r="S195" s="19"/>
      <c r="T195" s="19"/>
    </row>
    <row r="196" spans="13:20" x14ac:dyDescent="0.2">
      <c r="M196" s="19"/>
      <c r="N196" s="19"/>
      <c r="O196" s="19"/>
      <c r="P196" s="19"/>
      <c r="Q196" s="19"/>
      <c r="R196" s="19"/>
      <c r="S196" s="19"/>
      <c r="T196" s="19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Microsoft Office User</cp:lastModifiedBy>
  <dcterms:created xsi:type="dcterms:W3CDTF">2009-07-06T14:39:41Z</dcterms:created>
  <dcterms:modified xsi:type="dcterms:W3CDTF">2020-08-30T09:08:49Z</dcterms:modified>
</cp:coreProperties>
</file>