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0ADC3E7C-9E5F-8041-98CB-1A093604DEEB}" xr6:coauthVersionLast="45" xr6:coauthVersionMax="45" xr10:uidLastSave="{00000000-0000-0000-0000-000000000000}"/>
  <workbookProtection workbookAlgorithmName="SHA-512" workbookHashValue="lTsVbEOKzXAdgfcuEuYfZ6vTKW+3bLnNlS7C0Ozb5QpVWYGTewX/ZkMImLKJ89UL9+MLg82MO78y+xRtN0V4XA==" workbookSaltValue="QCUMiTnVLfl5Yajrjqq7hA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9" i="1" l="1"/>
  <c r="N13" i="1" s="1"/>
  <c r="J239" i="1"/>
  <c r="L13" i="1" s="1"/>
  <c r="K268" i="1"/>
  <c r="M267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J248" i="1"/>
  <c r="K239" i="1" l="1"/>
  <c r="L248" i="1"/>
  <c r="M248" i="1" s="1"/>
  <c r="M286" i="1" s="1"/>
  <c r="J249" i="1"/>
  <c r="L247" i="1"/>
  <c r="M247" i="1" s="1"/>
  <c r="M287" i="1" s="1"/>
  <c r="J250" i="1" l="1"/>
  <c r="L249" i="1"/>
  <c r="M249" i="1" s="1"/>
  <c r="M285" i="1" s="1"/>
  <c r="J251" i="1" l="1"/>
  <c r="L250" i="1"/>
  <c r="M250" i="1" s="1"/>
  <c r="M284" i="1" s="1"/>
  <c r="J252" i="1" l="1"/>
  <c r="L251" i="1"/>
  <c r="M251" i="1" s="1"/>
  <c r="M283" i="1" s="1"/>
  <c r="I223" i="1"/>
  <c r="N9" i="1" s="1"/>
  <c r="J253" i="1" l="1"/>
  <c r="L252" i="1"/>
  <c r="M252" i="1" s="1"/>
  <c r="M282" i="1" s="1"/>
  <c r="K223" i="1"/>
  <c r="L9" i="1" s="1"/>
  <c r="J223" i="1"/>
  <c r="J254" i="1" l="1"/>
  <c r="L253" i="1"/>
  <c r="M253" i="1" s="1"/>
  <c r="M281" i="1" s="1"/>
  <c r="L227" i="1"/>
  <c r="L225" i="1" s="1"/>
  <c r="L230" i="1"/>
  <c r="Q223" i="1" l="1"/>
  <c r="Q227" i="1"/>
  <c r="L226" i="1"/>
  <c r="J255" i="1"/>
  <c r="L254" i="1"/>
  <c r="M254" i="1" s="1"/>
  <c r="M280" i="1" s="1"/>
  <c r="Q226" i="1" l="1"/>
  <c r="V223" i="1" s="1"/>
  <c r="V226" i="1" s="1"/>
  <c r="Q224" i="1"/>
  <c r="U224" i="1" s="1"/>
  <c r="U223" i="1"/>
  <c r="J256" i="1"/>
  <c r="L255" i="1"/>
  <c r="M255" i="1" s="1"/>
  <c r="M279" i="1" s="1"/>
  <c r="V224" i="1" l="1"/>
  <c r="V227" i="1" s="1"/>
  <c r="Y227" i="1" s="1"/>
  <c r="J257" i="1"/>
  <c r="L256" i="1"/>
  <c r="M256" i="1" s="1"/>
  <c r="M278" i="1" s="1"/>
  <c r="Z227" i="1" l="1"/>
  <c r="AE224" i="1" s="1"/>
  <c r="Q233" i="1" s="1"/>
  <c r="P233" i="1" s="1"/>
  <c r="Q230" i="1" s="1"/>
  <c r="P230" i="1" s="1"/>
  <c r="AA227" i="1"/>
  <c r="AE223" i="1" s="1"/>
  <c r="Q232" i="1" s="1"/>
  <c r="P232" i="1" s="1"/>
  <c r="Q229" i="1" s="1"/>
  <c r="P229" i="1" s="1"/>
  <c r="J258" i="1"/>
  <c r="L257" i="1"/>
  <c r="M257" i="1" s="1"/>
  <c r="M277" i="1" s="1"/>
  <c r="AE226" i="1" l="1"/>
  <c r="AD225" i="1"/>
  <c r="AI223" i="1" s="1"/>
  <c r="AE225" i="1"/>
  <c r="J259" i="1"/>
  <c r="L258" i="1"/>
  <c r="M258" i="1" s="1"/>
  <c r="M276" i="1" s="1"/>
  <c r="J260" i="1" l="1"/>
  <c r="L259" i="1"/>
  <c r="M259" i="1" s="1"/>
  <c r="M275" i="1" s="1"/>
  <c r="J261" i="1" l="1"/>
  <c r="L260" i="1"/>
  <c r="M260" i="1" s="1"/>
  <c r="M274" i="1" s="1"/>
  <c r="J262" i="1" l="1"/>
  <c r="L261" i="1"/>
  <c r="M261" i="1" s="1"/>
  <c r="M273" i="1" s="1"/>
  <c r="J263" i="1" l="1"/>
  <c r="L262" i="1"/>
  <c r="M262" i="1" s="1"/>
  <c r="M272" i="1" s="1"/>
  <c r="J264" i="1" l="1"/>
  <c r="L263" i="1"/>
  <c r="M263" i="1" s="1"/>
  <c r="M271" i="1" s="1"/>
  <c r="J265" i="1" l="1"/>
  <c r="L264" i="1"/>
  <c r="M264" i="1" s="1"/>
  <c r="M270" i="1" s="1"/>
  <c r="J266" i="1" l="1"/>
  <c r="L265" i="1"/>
  <c r="M265" i="1" s="1"/>
  <c r="M269" i="1" s="1"/>
  <c r="J267" i="1" l="1"/>
  <c r="L266" i="1"/>
  <c r="M266" i="1" s="1"/>
  <c r="M268" i="1" s="1"/>
</calcChain>
</file>

<file path=xl/sharedStrings.xml><?xml version="1.0" encoding="utf-8"?>
<sst xmlns="http://schemas.openxmlformats.org/spreadsheetml/2006/main" count="58" uniqueCount="28">
  <si>
    <t>I</t>
  </si>
  <si>
    <t>Iw</t>
  </si>
  <si>
    <t>Ib</t>
  </si>
  <si>
    <t>x</t>
  </si>
  <si>
    <t>y</t>
  </si>
  <si>
    <t>r2</t>
  </si>
  <si>
    <t>x2</t>
  </si>
  <si>
    <t>r2-x2</t>
  </si>
  <si>
    <t>Wurzel</t>
  </si>
  <si>
    <t>Laststrom I</t>
  </si>
  <si>
    <t>R</t>
  </si>
  <si>
    <t>X</t>
  </si>
  <si>
    <t>UR</t>
  </si>
  <si>
    <t>UX</t>
  </si>
  <si>
    <t>UR+JUX</t>
  </si>
  <si>
    <t>deltaU</t>
  </si>
  <si>
    <t>Lastw</t>
  </si>
  <si>
    <t>delta</t>
  </si>
  <si>
    <t>UA</t>
  </si>
  <si>
    <t>sindelta</t>
  </si>
  <si>
    <t>cosdelta</t>
  </si>
  <si>
    <t>Deltau</t>
  </si>
  <si>
    <t>UE</t>
  </si>
  <si>
    <t>X/R</t>
  </si>
  <si>
    <t>Phasenwinkel phi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</si>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</sst>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2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63159636117056E-2"/>
          <c:y val="8.5610192718483316E-3"/>
          <c:w val="0.90954715687783949"/>
          <c:h val="0.98178173982715666"/>
        </c:manualLayout>
      </c:layout>
      <c:scatterChart>
        <c:scatterStyle val="smoothMarker"/>
        <c:varyColors val="0"/>
        <c:ser>
          <c:idx val="0"/>
          <c:order val="0"/>
          <c:tx>
            <c:v>I</c:v>
          </c:tx>
          <c:spPr>
            <a:ln w="381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Programm!$K$225:$L$225</c:f>
              <c:numCache>
                <c:formatCode>General</c:formatCode>
                <c:ptCount val="2"/>
                <c:pt idx="0">
                  <c:v>0</c:v>
                </c:pt>
                <c:pt idx="1">
                  <c:v>1.6852977748617517</c:v>
                </c:pt>
              </c:numCache>
            </c:numRef>
          </c:xVal>
          <c:yVal>
            <c:numRef>
              <c:f>Programm!$K$226:$L$226</c:f>
              <c:numCache>
                <c:formatCode>General</c:formatCode>
                <c:ptCount val="2"/>
                <c:pt idx="0">
                  <c:v>0</c:v>
                </c:pt>
                <c:pt idx="1">
                  <c:v>-1.4141327413103866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DB-E644-964D-567548E356EE}"/>
            </c:ext>
          </c:extLst>
        </c:ser>
        <c:ser>
          <c:idx val="1"/>
          <c:order val="1"/>
          <c:tx>
            <c:v>Iw</c:v>
          </c:tx>
          <c:spPr>
            <a:ln w="254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Programm!$K$227:$L$227</c:f>
              <c:numCache>
                <c:formatCode>General</c:formatCode>
                <c:ptCount val="2"/>
                <c:pt idx="0">
                  <c:v>0</c:v>
                </c:pt>
                <c:pt idx="1">
                  <c:v>1.6852977748617517</c:v>
                </c:pt>
              </c:numCache>
            </c:numRef>
          </c:xVal>
          <c:yVal>
            <c:numRef>
              <c:f>Programm!$K$228:$L$228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DB-E644-964D-567548E356EE}"/>
            </c:ext>
          </c:extLst>
        </c:ser>
        <c:ser>
          <c:idx val="2"/>
          <c:order val="2"/>
          <c:tx>
            <c:v>Ib</c:v>
          </c:tx>
          <c:spPr>
            <a:ln w="254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Programm!$K$229:$L$229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Programm!$K$230:$L$230</c:f>
              <c:numCache>
                <c:formatCode>General</c:formatCode>
                <c:ptCount val="2"/>
                <c:pt idx="0">
                  <c:v>0</c:v>
                </c:pt>
                <c:pt idx="1">
                  <c:v>-1.4141327413103866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DB-E644-964D-567548E356EE}"/>
            </c:ext>
          </c:extLst>
        </c:ser>
        <c:ser>
          <c:idx val="11"/>
          <c:order val="3"/>
          <c:tx>
            <c:v>Kreis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Programm!$I$247:$I$287</c:f>
              <c:numCache>
                <c:formatCode>General</c:formatCode>
                <c:ptCount val="41"/>
                <c:pt idx="0">
                  <c:v>6</c:v>
                </c:pt>
                <c:pt idx="1">
                  <c:v>6.5750000000000002</c:v>
                </c:pt>
                <c:pt idx="2">
                  <c:v>6.65</c:v>
                </c:pt>
                <c:pt idx="3">
                  <c:v>6.7249999999999996</c:v>
                </c:pt>
                <c:pt idx="4">
                  <c:v>6.8</c:v>
                </c:pt>
                <c:pt idx="5">
                  <c:v>6.875</c:v>
                </c:pt>
                <c:pt idx="6">
                  <c:v>6.95</c:v>
                </c:pt>
                <c:pt idx="7">
                  <c:v>7.0250000000000004</c:v>
                </c:pt>
                <c:pt idx="8">
                  <c:v>7.1</c:v>
                </c:pt>
                <c:pt idx="9">
                  <c:v>7.1749999999999998</c:v>
                </c:pt>
                <c:pt idx="10">
                  <c:v>7.25</c:v>
                </c:pt>
                <c:pt idx="11">
                  <c:v>7.3250000000000002</c:v>
                </c:pt>
                <c:pt idx="12">
                  <c:v>7.4</c:v>
                </c:pt>
                <c:pt idx="13">
                  <c:v>7.4749999999999996</c:v>
                </c:pt>
                <c:pt idx="14">
                  <c:v>7.55</c:v>
                </c:pt>
                <c:pt idx="15">
                  <c:v>7.625</c:v>
                </c:pt>
                <c:pt idx="16">
                  <c:v>7.7</c:v>
                </c:pt>
                <c:pt idx="17">
                  <c:v>7.7750000000000004</c:v>
                </c:pt>
                <c:pt idx="18">
                  <c:v>7.85</c:v>
                </c:pt>
                <c:pt idx="19">
                  <c:v>7.9249999999999998</c:v>
                </c:pt>
                <c:pt idx="20">
                  <c:v>8</c:v>
                </c:pt>
                <c:pt idx="21">
                  <c:v>7.9249999999999998</c:v>
                </c:pt>
                <c:pt idx="22">
                  <c:v>7.85</c:v>
                </c:pt>
                <c:pt idx="23">
                  <c:v>7.7750000000000004</c:v>
                </c:pt>
                <c:pt idx="24">
                  <c:v>7.7</c:v>
                </c:pt>
                <c:pt idx="25">
                  <c:v>7.625</c:v>
                </c:pt>
                <c:pt idx="26">
                  <c:v>7.55</c:v>
                </c:pt>
                <c:pt idx="27">
                  <c:v>7.4749999999999996</c:v>
                </c:pt>
                <c:pt idx="28">
                  <c:v>7.4</c:v>
                </c:pt>
                <c:pt idx="29">
                  <c:v>7.3250000000000002</c:v>
                </c:pt>
                <c:pt idx="30">
                  <c:v>7.25</c:v>
                </c:pt>
                <c:pt idx="31">
                  <c:v>7.1749999999999998</c:v>
                </c:pt>
                <c:pt idx="32">
                  <c:v>7.1</c:v>
                </c:pt>
                <c:pt idx="33">
                  <c:v>7.0250000000000004</c:v>
                </c:pt>
                <c:pt idx="34">
                  <c:v>6.95</c:v>
                </c:pt>
                <c:pt idx="35">
                  <c:v>6.875</c:v>
                </c:pt>
                <c:pt idx="36">
                  <c:v>6.8</c:v>
                </c:pt>
                <c:pt idx="37">
                  <c:v>6.7249999999999996</c:v>
                </c:pt>
                <c:pt idx="38">
                  <c:v>6.65</c:v>
                </c:pt>
                <c:pt idx="39">
                  <c:v>6.5750000000000002</c:v>
                </c:pt>
                <c:pt idx="40">
                  <c:v>6</c:v>
                </c:pt>
              </c:numCache>
            </c:numRef>
          </c:xVal>
          <c:yVal>
            <c:numRef>
              <c:f>Programm!$M$247:$M$287</c:f>
              <c:numCache>
                <c:formatCode>General</c:formatCode>
                <c:ptCount val="41"/>
                <c:pt idx="0">
                  <c:v>5.2915026221291814</c:v>
                </c:pt>
                <c:pt idx="1">
                  <c:v>4.5573429759016379</c:v>
                </c:pt>
                <c:pt idx="2">
                  <c:v>4.4471901241120779</c:v>
                </c:pt>
                <c:pt idx="3">
                  <c:v>4.3329406873392582</c:v>
                </c:pt>
                <c:pt idx="4">
                  <c:v>4.2142615011410962</c:v>
                </c:pt>
                <c:pt idx="5">
                  <c:v>4.0907670429883929</c:v>
                </c:pt>
                <c:pt idx="6">
                  <c:v>3.962007067131506</c:v>
                </c:pt>
                <c:pt idx="7">
                  <c:v>3.8274501956263247</c:v>
                </c:pt>
                <c:pt idx="8">
                  <c:v>3.6864617182333528</c:v>
                </c:pt>
                <c:pt idx="9">
                  <c:v>3.5382728837668815</c:v>
                </c:pt>
                <c:pt idx="10">
                  <c:v>3.3819373146171707</c:v>
                </c:pt>
                <c:pt idx="11">
                  <c:v>3.216267246358735</c:v>
                </c:pt>
                <c:pt idx="12">
                  <c:v>3.0397368307141317</c:v>
                </c:pt>
                <c:pt idx="13">
                  <c:v>2.8503289283870394</c:v>
                </c:pt>
                <c:pt idx="14">
                  <c:v>2.64527881328226</c:v>
                </c:pt>
                <c:pt idx="15">
                  <c:v>2.4206145913796355</c:v>
                </c:pt>
                <c:pt idx="16">
                  <c:v>2.1702534414210692</c:v>
                </c:pt>
                <c:pt idx="17">
                  <c:v>1.8839785030620699</c:v>
                </c:pt>
                <c:pt idx="18">
                  <c:v>1.541914394510929</c:v>
                </c:pt>
                <c:pt idx="19">
                  <c:v>1.0928746497197201</c:v>
                </c:pt>
                <c:pt idx="20">
                  <c:v>0</c:v>
                </c:pt>
                <c:pt idx="21">
                  <c:v>-1.0928746497197201</c:v>
                </c:pt>
                <c:pt idx="22">
                  <c:v>-1.541914394510929</c:v>
                </c:pt>
                <c:pt idx="23">
                  <c:v>-1.8839785030620699</c:v>
                </c:pt>
                <c:pt idx="24">
                  <c:v>-2.1702534414210692</c:v>
                </c:pt>
                <c:pt idx="25">
                  <c:v>-2.4206145913796355</c:v>
                </c:pt>
                <c:pt idx="26">
                  <c:v>-2.64527881328226</c:v>
                </c:pt>
                <c:pt idx="27">
                  <c:v>-2.8503289283870394</c:v>
                </c:pt>
                <c:pt idx="28">
                  <c:v>-3.0397368307141317</c:v>
                </c:pt>
                <c:pt idx="29">
                  <c:v>-3.216267246358735</c:v>
                </c:pt>
                <c:pt idx="30">
                  <c:v>-3.3819373146171707</c:v>
                </c:pt>
                <c:pt idx="31">
                  <c:v>-3.5382728837668815</c:v>
                </c:pt>
                <c:pt idx="32">
                  <c:v>-3.6864617182333528</c:v>
                </c:pt>
                <c:pt idx="33">
                  <c:v>-3.8274501956263247</c:v>
                </c:pt>
                <c:pt idx="34">
                  <c:v>-3.962007067131506</c:v>
                </c:pt>
                <c:pt idx="35">
                  <c:v>-4.0907670429883929</c:v>
                </c:pt>
                <c:pt idx="36">
                  <c:v>-4.2142615011410962</c:v>
                </c:pt>
                <c:pt idx="37">
                  <c:v>-4.3329406873392582</c:v>
                </c:pt>
                <c:pt idx="38">
                  <c:v>-4.4471901241120779</c:v>
                </c:pt>
                <c:pt idx="39">
                  <c:v>-4.5573429759016379</c:v>
                </c:pt>
                <c:pt idx="40">
                  <c:v>-5.2915026221291814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DB-E644-964D-567548E356EE}"/>
            </c:ext>
          </c:extLst>
        </c:ser>
        <c:ser>
          <c:idx val="7"/>
          <c:order val="4"/>
          <c:tx>
            <c:v>UA</c:v>
          </c:tx>
          <c:spPr>
            <a:ln w="38100">
              <a:solidFill>
                <a:srgbClr val="0033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Programm!$AD$223:$AE$223</c:f>
              <c:numCache>
                <c:formatCode>General</c:formatCode>
                <c:ptCount val="2"/>
                <c:pt idx="0">
                  <c:v>0</c:v>
                </c:pt>
                <c:pt idx="1">
                  <c:v>7.9192797160060762</c:v>
                </c:pt>
              </c:numCache>
            </c:numRef>
          </c:xVal>
          <c:yVal>
            <c:numRef>
              <c:f>Programm!$AD$224:$AE$224</c:f>
              <c:numCache>
                <c:formatCode>General</c:formatCode>
                <c:ptCount val="2"/>
                <c:pt idx="0">
                  <c:v>0</c:v>
                </c:pt>
                <c:pt idx="1">
                  <c:v>1.1335822774085369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DB-E644-964D-567548E356EE}"/>
            </c:ext>
          </c:extLst>
        </c:ser>
        <c:ser>
          <c:idx val="9"/>
          <c:order val="5"/>
          <c:tx>
            <c:v>UE</c:v>
          </c:tx>
          <c:spPr>
            <a:ln w="38100">
              <a:tailEnd type="triangle" w="lg" len="lg"/>
            </a:ln>
          </c:spPr>
          <c:marker>
            <c:symbol val="none"/>
          </c:marker>
          <c:xVal>
            <c:numRef>
              <c:f>Programm!$AH$223:$AI$223</c:f>
              <c:numCache>
                <c:formatCode>General</c:formatCode>
                <c:ptCount val="2"/>
                <c:pt idx="0">
                  <c:v>0</c:v>
                </c:pt>
                <c:pt idx="1">
                  <c:v>4.9577640195517629</c:v>
                </c:pt>
              </c:numCache>
            </c:numRef>
          </c:xVal>
          <c:yVal>
            <c:numRef>
              <c:f>Programm!$AH$224:$AI$224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DB-E644-964D-567548E356EE}"/>
            </c:ext>
          </c:extLst>
        </c:ser>
        <c:ser>
          <c:idx val="10"/>
          <c:order val="6"/>
          <c:tx>
            <c:v>IjX</c:v>
          </c:tx>
          <c:spPr>
            <a:ln w="25400">
              <a:tailEnd type="triangle" w="lg" len="lg"/>
            </a:ln>
          </c:spPr>
          <c:marker>
            <c:symbol val="none"/>
          </c:marker>
          <c:xVal>
            <c:numRef>
              <c:f>Programm!$P$232:$Q$232</c:f>
              <c:numCache>
                <c:formatCode>General</c:formatCode>
                <c:ptCount val="2"/>
                <c:pt idx="0">
                  <c:v>6.1374724619549887</c:v>
                </c:pt>
                <c:pt idx="1">
                  <c:v>7.9192797160060762</c:v>
                </c:pt>
              </c:numCache>
            </c:numRef>
          </c:xVal>
          <c:yVal>
            <c:numRef>
              <c:f>Programm!$P$233:$Q$233</c:f>
              <c:numCache>
                <c:formatCode>General</c:formatCode>
                <c:ptCount val="2"/>
                <c:pt idx="0">
                  <c:v>-0.98989291891727027</c:v>
                </c:pt>
                <c:pt idx="1">
                  <c:v>1.1335822774085369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DB-E644-964D-567548E356EE}"/>
            </c:ext>
          </c:extLst>
        </c:ser>
        <c:ser>
          <c:idx val="12"/>
          <c:order val="7"/>
          <c:tx>
            <c:v>IR</c:v>
          </c:tx>
          <c:spPr>
            <a:ln w="25400">
              <a:tailEnd type="triangle" w="lg" len="lg"/>
            </a:ln>
          </c:spPr>
          <c:marker>
            <c:symbol val="none"/>
          </c:marker>
          <c:xVal>
            <c:numRef>
              <c:f>Programm!$P$229:$Q$229</c:f>
              <c:numCache>
                <c:formatCode>General</c:formatCode>
                <c:ptCount val="2"/>
                <c:pt idx="0">
                  <c:v>4.9577640195517629</c:v>
                </c:pt>
                <c:pt idx="1">
                  <c:v>6.1374724619549887</c:v>
                </c:pt>
              </c:numCache>
            </c:numRef>
          </c:xVal>
          <c:yVal>
            <c:numRef>
              <c:f>Programm!$P$230:$Q$230</c:f>
              <c:numCache>
                <c:formatCode>General</c:formatCode>
                <c:ptCount val="2"/>
                <c:pt idx="0">
                  <c:v>0</c:v>
                </c:pt>
                <c:pt idx="1">
                  <c:v>-0.98989291891727027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DB-E644-964D-567548E356EE}"/>
            </c:ext>
          </c:extLst>
        </c:ser>
        <c:ser>
          <c:idx val="3"/>
          <c:order val="8"/>
          <c:tx>
            <c:v>deltaU</c:v>
          </c:tx>
          <c:spPr>
            <a:ln w="38100">
              <a:solidFill>
                <a:schemeClr val="accent2">
                  <a:lumMod val="75000"/>
                </a:schemeClr>
              </a:solidFill>
              <a:tailEnd type="triangle" w="lg" len="lg"/>
            </a:ln>
          </c:spPr>
          <c:marker>
            <c:symbol val="none"/>
          </c:marker>
          <c:xVal>
            <c:numRef>
              <c:f>Programm!$AD$225:$AE$225</c:f>
              <c:numCache>
                <c:formatCode>General</c:formatCode>
                <c:ptCount val="2"/>
                <c:pt idx="0">
                  <c:v>4.9577640195517629</c:v>
                </c:pt>
                <c:pt idx="1">
                  <c:v>7.9192797160060762</c:v>
                </c:pt>
              </c:numCache>
            </c:numRef>
          </c:xVal>
          <c:yVal>
            <c:numRef>
              <c:f>Programm!$AD$226:$AE$226</c:f>
              <c:numCache>
                <c:formatCode>General</c:formatCode>
                <c:ptCount val="2"/>
                <c:pt idx="0">
                  <c:v>0</c:v>
                </c:pt>
                <c:pt idx="1">
                  <c:v>1.1335822774085369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DB-E644-964D-567548E35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43968"/>
        <c:axId val="115446144"/>
      </c:scatterChart>
      <c:valAx>
        <c:axId val="115443968"/>
        <c:scaling>
          <c:orientation val="minMax"/>
          <c:max val="10"/>
          <c:min val="-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Re</a:t>
                </a:r>
              </a:p>
            </c:rich>
          </c:tx>
          <c:layout>
            <c:manualLayout>
              <c:xMode val="edge"/>
              <c:yMode val="edge"/>
              <c:x val="0.49628204344034732"/>
              <c:y val="0.94930102368655933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crossAx val="115446144"/>
        <c:crosses val="autoZero"/>
        <c:crossBetween val="midCat"/>
        <c:majorUnit val="1"/>
        <c:minorUnit val="0.1"/>
      </c:valAx>
      <c:valAx>
        <c:axId val="115446144"/>
        <c:scaling>
          <c:orientation val="minMax"/>
          <c:max val="5"/>
          <c:min val="-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Im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443968"/>
        <c:crosses val="autoZero"/>
        <c:crossBetween val="midCat"/>
        <c:majorUnit val="1"/>
        <c:minorUnit val="0.1"/>
      </c:valAx>
    </c:plotArea>
    <c:legend>
      <c:legendPos val="r"/>
      <c:layout>
        <c:manualLayout>
          <c:xMode val="edge"/>
          <c:yMode val="edge"/>
          <c:x val="8.9825142410029715E-2"/>
          <c:y val="2.0284379657584714E-2"/>
          <c:w val="0.85822166882923245"/>
          <c:h val="8.3048045262834019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Scroll" dx="16" fmlaLink="L223" horiz="1" max="90" page="10" val="22"/>
</file>

<file path=xl/ctrlProps/ctrlProp2.xml><?xml version="1.0" encoding="utf-8"?>
<formControlPr xmlns="http://schemas.microsoft.com/office/spreadsheetml/2009/9/main" objectType="Scroll" dx="16" fmlaLink="I224" horiz="1" max="180" page="10" val="130"/>
</file>

<file path=xl/ctrlProps/ctrlProp3.xml><?xml version="1.0" encoding="utf-8"?>
<formControlPr xmlns="http://schemas.microsoft.com/office/spreadsheetml/2009/9/main" objectType="Scroll" dx="16" fmlaLink="I239" horiz="1" max="20" min="2" page="10" val="18"/>
</file>

<file path=xl/ctrlProps/ctrlProp4.xml><?xml version="1.0" encoding="utf-8"?>
<formControlPr xmlns="http://schemas.microsoft.com/office/spreadsheetml/2009/9/main" objectType="Scroll" dx="16" fmlaLink="M239" horiz="1" max="20" min="2" page="10" val="7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833</xdr:rowOff>
    </xdr:from>
    <xdr:to>
      <xdr:col>10</xdr:col>
      <xdr:colOff>473364</xdr:colOff>
      <xdr:row>48</xdr:row>
      <xdr:rowOff>80818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102753</xdr:colOff>
          <xdr:row>7</xdr:row>
          <xdr:rowOff>12700</xdr:rowOff>
        </xdr:from>
        <xdr:to>
          <xdr:col>11</xdr:col>
          <xdr:colOff>815985</xdr:colOff>
          <xdr:row>8</xdr:row>
          <xdr:rowOff>17595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91206</xdr:colOff>
          <xdr:row>7</xdr:row>
          <xdr:rowOff>12700</xdr:rowOff>
        </xdr:from>
        <xdr:to>
          <xdr:col>13</xdr:col>
          <xdr:colOff>804438</xdr:colOff>
          <xdr:row>8</xdr:row>
          <xdr:rowOff>17595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91208</xdr:colOff>
          <xdr:row>11</xdr:row>
          <xdr:rowOff>12700</xdr:rowOff>
        </xdr:from>
        <xdr:to>
          <xdr:col>11</xdr:col>
          <xdr:colOff>804440</xdr:colOff>
          <xdr:row>12</xdr:row>
          <xdr:rowOff>17595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91205</xdr:colOff>
          <xdr:row>11</xdr:row>
          <xdr:rowOff>12700</xdr:rowOff>
        </xdr:from>
        <xdr:to>
          <xdr:col>13</xdr:col>
          <xdr:colOff>804437</xdr:colOff>
          <xdr:row>12</xdr:row>
          <xdr:rowOff>17595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589092</xdr:colOff>
      <xdr:row>39</xdr:row>
      <xdr:rowOff>52560</xdr:rowOff>
    </xdr:from>
    <xdr:to>
      <xdr:col>14</xdr:col>
      <xdr:colOff>877452</xdr:colOff>
      <xdr:row>48</xdr:row>
      <xdr:rowOff>80816</xdr:rowOff>
    </xdr:to>
    <xdr:pic>
      <xdr:nvPicPr>
        <xdr:cNvPr id="7" name="chart">
          <a:extLst>
            <a:ext uri="{FF2B5EF4-FFF2-40B4-BE49-F238E27FC236}">
              <a16:creationId xmlns:a16="http://schemas.microsoft.com/office/drawing/2014/main" id="{FD9C3E55-F0E2-F343-8FC6-A5FC5F6B1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035"/>
        <a:stretch/>
      </xdr:blipFill>
      <xdr:spPr>
        <a:xfrm>
          <a:off x="9363637" y="7707196"/>
          <a:ext cx="3959815" cy="179471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16</xdr:col>
      <xdr:colOff>188331</xdr:colOff>
      <xdr:row>1</xdr:row>
      <xdr:rowOff>21072</xdr:rowOff>
    </xdr:from>
    <xdr:to>
      <xdr:col>21</xdr:col>
      <xdr:colOff>619814</xdr:colOff>
      <xdr:row>15</xdr:row>
      <xdr:rowOff>92364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F13B1F03-119B-064F-BD57-694B0D4E34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4227604" y="217345"/>
          <a:ext cx="4818756" cy="2819110"/>
        </a:xfrm>
        <a:prstGeom prst="rect">
          <a:avLst/>
        </a:prstGeom>
      </xdr:spPr>
    </xdr:pic>
    <xdr:clientData/>
  </xdr:twoCellAnchor>
  <xdr:twoCellAnchor>
    <xdr:from>
      <xdr:col>15</xdr:col>
      <xdr:colOff>681037</xdr:colOff>
      <xdr:row>14</xdr:row>
      <xdr:rowOff>95250</xdr:rowOff>
    </xdr:from>
    <xdr:to>
      <xdr:col>21</xdr:col>
      <xdr:colOff>735806</xdr:colOff>
      <xdr:row>14</xdr:row>
      <xdr:rowOff>95250</xdr:rowOff>
    </xdr:to>
    <xdr:cxnSp macro="">
      <xdr:nvCxnSpPr>
        <xdr:cNvPr id="16" name="Gerader Verbinder 2">
          <a:extLst>
            <a:ext uri="{FF2B5EF4-FFF2-40B4-BE49-F238E27FC236}">
              <a16:creationId xmlns:a16="http://schemas.microsoft.com/office/drawing/2014/main" id="{FD80D089-CBCC-EA47-8E53-3B6E5BB3BF47}"/>
            </a:ext>
          </a:extLst>
        </xdr:cNvPr>
        <xdr:cNvCxnSpPr/>
      </xdr:nvCxnSpPr>
      <xdr:spPr>
        <a:xfrm>
          <a:off x="14778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838849</xdr:colOff>
      <xdr:row>31</xdr:row>
      <xdr:rowOff>118341</xdr:rowOff>
    </xdr:from>
    <xdr:to>
      <xdr:col>20</xdr:col>
      <xdr:colOff>69043</xdr:colOff>
      <xdr:row>38</xdr:row>
      <xdr:rowOff>169141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BA3657A6-00B4-6344-902A-F43368C5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8449" y="6023841"/>
          <a:ext cx="1859093" cy="1384300"/>
        </a:xfrm>
        <a:prstGeom prst="rect">
          <a:avLst/>
        </a:prstGeom>
      </xdr:spPr>
    </xdr:pic>
    <xdr:clientData/>
  </xdr:twoCellAnchor>
  <xdr:twoCellAnchor>
    <xdr:from>
      <xdr:col>14</xdr:col>
      <xdr:colOff>842820</xdr:colOff>
      <xdr:row>19</xdr:row>
      <xdr:rowOff>114300</xdr:rowOff>
    </xdr:from>
    <xdr:to>
      <xdr:col>23</xdr:col>
      <xdr:colOff>29534</xdr:colOff>
      <xdr:row>27</xdr:row>
      <xdr:rowOff>78190</xdr:rowOff>
    </xdr:to>
    <xdr:sp macro="" textlink="">
      <xdr:nvSpPr>
        <xdr:cNvPr id="18" name="Textplatzhalter 9">
          <a:extLst>
            <a:ext uri="{FF2B5EF4-FFF2-40B4-BE49-F238E27FC236}">
              <a16:creationId xmlns:a16="http://schemas.microsoft.com/office/drawing/2014/main" id="{842CB327-21AB-354A-A887-6CC3FBA8271C}"/>
            </a:ext>
          </a:extLst>
        </xdr:cNvPr>
        <xdr:cNvSpPr txBox="1">
          <a:spLocks/>
        </xdr:cNvSpPr>
      </xdr:nvSpPr>
      <xdr:spPr>
        <a:xfrm>
          <a:off x="14101620" y="3733800"/>
          <a:ext cx="703531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15</xdr:col>
      <xdr:colOff>784942</xdr:colOff>
      <xdr:row>14</xdr:row>
      <xdr:rowOff>83705</xdr:rowOff>
    </xdr:from>
    <xdr:to>
      <xdr:col>21</xdr:col>
      <xdr:colOff>839711</xdr:colOff>
      <xdr:row>14</xdr:row>
      <xdr:rowOff>83705</xdr:rowOff>
    </xdr:to>
    <xdr:cxnSp macro="">
      <xdr:nvCxnSpPr>
        <xdr:cNvPr id="19" name="Gerader Verbinder 7">
          <a:extLst>
            <a:ext uri="{FF2B5EF4-FFF2-40B4-BE49-F238E27FC236}">
              <a16:creationId xmlns:a16="http://schemas.microsoft.com/office/drawing/2014/main" id="{929F856D-5D37-2645-A5A7-72699D4D0581}"/>
            </a:ext>
          </a:extLst>
        </xdr:cNvPr>
        <xdr:cNvCxnSpPr/>
      </xdr:nvCxnSpPr>
      <xdr:spPr>
        <a:xfrm>
          <a:off x="13946760" y="2831523"/>
          <a:ext cx="5319496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0</xdr:colOff>
      <xdr:row>45</xdr:row>
      <xdr:rowOff>52916</xdr:rowOff>
    </xdr:from>
    <xdr:ext cx="1047750" cy="349449"/>
    <xdr:pic>
      <xdr:nvPicPr>
        <xdr:cNvPr id="20" name="Grafik 19" descr="image">
          <a:extLst>
            <a:ext uri="{FF2B5EF4-FFF2-40B4-BE49-F238E27FC236}">
              <a16:creationId xmlns:a16="http://schemas.microsoft.com/office/drawing/2014/main" id="{07F6EB1E-6D60-A942-86EB-47D518FA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589959</xdr:colOff>
      <xdr:row>1</xdr:row>
      <xdr:rowOff>38066</xdr:rowOff>
    </xdr:from>
    <xdr:to>
      <xdr:col>19</xdr:col>
      <xdr:colOff>83973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D7F2915-A248-944E-AE55-D32361343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48359" y="228566"/>
          <a:ext cx="53107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4A219681-AD36-2040-B24C-8461EAFF0027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180797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EC8F9D6-DA9F-9D42-BAA2-4F3CF35D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262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644F6EEE-1F49-2548-BD30-FBC5F6FB9136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215734</xdr:colOff>
      <xdr:row>45</xdr:row>
      <xdr:rowOff>7568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2AAB7BB6-01B7-0144-B377-07D0CC085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955" y="8242299"/>
          <a:ext cx="1083874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ECFBEA0A-CC4D-E944-8FAA-765BB67B803B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7"/>
  <sheetViews>
    <sheetView tabSelected="1" zoomScale="110" zoomScaleNormal="110" workbookViewId="0">
      <selection activeCell="I224" sqref="I224"/>
    </sheetView>
  </sheetViews>
  <sheetFormatPr baseColWidth="10" defaultColWidth="11.5" defaultRowHeight="15" x14ac:dyDescent="0.2"/>
  <cols>
    <col min="1" max="2" width="11.5" style="1"/>
    <col min="3" max="3" width="11.5" style="2"/>
    <col min="4" max="5" width="11.5" style="1"/>
    <col min="6" max="6" width="11.5" style="2"/>
    <col min="7" max="9" width="11.5" style="1"/>
    <col min="10" max="10" width="11.5" style="2"/>
    <col min="11" max="12" width="11.5" style="1"/>
    <col min="13" max="13" width="13.6640625" style="1" customWidth="1"/>
    <col min="14" max="14" width="11.5" style="1"/>
    <col min="15" max="15" width="12.83203125" style="1" customWidth="1"/>
    <col min="16" max="16" width="11.5" style="1" customWidth="1"/>
    <col min="17" max="16384" width="11.5" style="1"/>
  </cols>
  <sheetData>
    <row r="1" spans="6:34" x14ac:dyDescent="0.2">
      <c r="F1" s="3"/>
      <c r="G1" s="3"/>
      <c r="J1" s="1"/>
      <c r="K1" s="4"/>
      <c r="P1" s="6"/>
      <c r="Q1" s="6"/>
      <c r="R1" s="6"/>
      <c r="S1" s="6"/>
      <c r="T1" s="6"/>
      <c r="U1" s="6"/>
      <c r="V1" s="6"/>
      <c r="W1" s="7"/>
    </row>
    <row r="2" spans="6:34" x14ac:dyDescent="0.2">
      <c r="F2" s="3"/>
      <c r="G2" s="3"/>
      <c r="J2" s="1"/>
      <c r="K2" s="4"/>
      <c r="P2" s="6"/>
      <c r="Q2" s="6"/>
      <c r="R2" s="6"/>
      <c r="S2" s="6"/>
      <c r="T2" s="6"/>
      <c r="U2" s="6"/>
      <c r="V2" s="6"/>
      <c r="W2" s="7"/>
    </row>
    <row r="3" spans="6:34" x14ac:dyDescent="0.2">
      <c r="F3" s="3"/>
      <c r="G3" s="3"/>
      <c r="J3" s="1"/>
      <c r="K3" s="4"/>
      <c r="O3" s="4"/>
      <c r="P3" s="6"/>
      <c r="Q3" s="6"/>
      <c r="R3" s="6"/>
      <c r="S3" s="6"/>
      <c r="T3" s="6"/>
      <c r="U3" s="6"/>
      <c r="V3" s="6"/>
      <c r="W3" s="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6:34" x14ac:dyDescent="0.2">
      <c r="F4" s="3"/>
      <c r="G4" s="3"/>
      <c r="J4" s="1"/>
      <c r="P4" s="6"/>
      <c r="Q4" s="6"/>
      <c r="R4" s="6"/>
      <c r="S4" s="6"/>
      <c r="T4" s="6"/>
      <c r="U4" s="6"/>
      <c r="V4" s="6"/>
      <c r="W4" s="7"/>
    </row>
    <row r="5" spans="6:34" x14ac:dyDescent="0.2">
      <c r="F5" s="3"/>
      <c r="G5" s="3"/>
      <c r="J5" s="1"/>
      <c r="P5" s="6"/>
      <c r="Q5" s="8">
        <v>75</v>
      </c>
      <c r="R5" s="9"/>
      <c r="S5" s="6"/>
      <c r="T5" s="6"/>
      <c r="U5" s="6"/>
      <c r="V5" s="6"/>
      <c r="W5" s="7"/>
    </row>
    <row r="6" spans="6:34" x14ac:dyDescent="0.2">
      <c r="F6" s="3"/>
      <c r="G6" s="3"/>
      <c r="J6" s="1"/>
      <c r="P6" s="6"/>
      <c r="Q6" s="6"/>
      <c r="R6" s="6"/>
      <c r="S6" s="6"/>
      <c r="T6" s="6"/>
      <c r="U6" s="6"/>
      <c r="V6" s="6"/>
      <c r="W6" s="7"/>
    </row>
    <row r="7" spans="6:34" x14ac:dyDescent="0.2">
      <c r="F7" s="3"/>
      <c r="G7" s="3"/>
      <c r="J7" s="1"/>
      <c r="L7" s="15" t="s">
        <v>9</v>
      </c>
      <c r="M7" s="16"/>
      <c r="N7" s="15" t="s">
        <v>24</v>
      </c>
      <c r="P7" s="9"/>
      <c r="Q7" s="6"/>
      <c r="R7" s="6"/>
      <c r="S7" s="6"/>
      <c r="T7" s="6"/>
      <c r="U7" s="6"/>
      <c r="V7" s="9"/>
      <c r="W7" s="7"/>
    </row>
    <row r="8" spans="6:34" x14ac:dyDescent="0.2">
      <c r="F8" s="3"/>
      <c r="G8" s="3"/>
      <c r="J8" s="1"/>
      <c r="L8" s="15"/>
      <c r="M8" s="16"/>
      <c r="N8" s="15"/>
      <c r="P8" s="6"/>
      <c r="Q8" s="6"/>
      <c r="R8" s="6"/>
      <c r="S8" s="6"/>
      <c r="T8" s="6"/>
      <c r="U8" s="6"/>
      <c r="V8" s="6"/>
      <c r="W8" s="7"/>
    </row>
    <row r="9" spans="6:34" x14ac:dyDescent="0.2">
      <c r="F9" s="3"/>
      <c r="G9" s="3"/>
      <c r="J9" s="1"/>
      <c r="L9" s="15">
        <f>K223</f>
        <v>2.2000000000000002</v>
      </c>
      <c r="M9" s="15"/>
      <c r="N9" s="15">
        <f>I223</f>
        <v>40</v>
      </c>
      <c r="P9" s="6"/>
      <c r="Q9" s="6"/>
      <c r="R9" s="6"/>
      <c r="S9" s="6"/>
      <c r="T9" s="6"/>
      <c r="U9" s="6"/>
      <c r="V9" s="6"/>
      <c r="W9" s="7"/>
    </row>
    <row r="10" spans="6:34" x14ac:dyDescent="0.2">
      <c r="F10" s="3"/>
      <c r="G10" s="3"/>
      <c r="J10" s="1"/>
      <c r="L10" s="17"/>
      <c r="M10" s="17"/>
      <c r="N10" s="17"/>
      <c r="P10" s="6"/>
      <c r="Q10" s="6"/>
      <c r="R10" s="6"/>
      <c r="S10" s="6"/>
      <c r="T10" s="6"/>
      <c r="U10" s="6"/>
      <c r="V10" s="6"/>
      <c r="W10" s="7"/>
    </row>
    <row r="11" spans="6:34" x14ac:dyDescent="0.2">
      <c r="F11" s="3"/>
      <c r="G11" s="3"/>
      <c r="J11" s="1"/>
      <c r="L11" s="18" t="s">
        <v>23</v>
      </c>
      <c r="M11" s="17"/>
      <c r="N11" s="18" t="s">
        <v>10</v>
      </c>
      <c r="P11" s="6"/>
      <c r="Q11" s="6"/>
      <c r="R11" s="6"/>
      <c r="S11" s="6"/>
      <c r="T11" s="6"/>
      <c r="U11" s="6"/>
      <c r="V11" s="6"/>
      <c r="W11" s="7"/>
    </row>
    <row r="12" spans="6:34" x14ac:dyDescent="0.2">
      <c r="F12" s="3"/>
      <c r="G12" s="3"/>
      <c r="J12" s="1"/>
      <c r="L12" s="17"/>
      <c r="M12" s="17"/>
      <c r="N12" s="17"/>
      <c r="P12" s="6"/>
      <c r="Q12" s="6"/>
      <c r="R12" s="6"/>
      <c r="S12" s="6"/>
      <c r="T12" s="6"/>
      <c r="U12" s="6"/>
      <c r="V12" s="6"/>
      <c r="W12" s="7"/>
    </row>
    <row r="13" spans="6:34" x14ac:dyDescent="0.2">
      <c r="F13" s="4"/>
      <c r="G13" s="3"/>
      <c r="J13" s="1"/>
      <c r="L13" s="15">
        <f>J239</f>
        <v>1.8</v>
      </c>
      <c r="M13" s="15"/>
      <c r="N13" s="18">
        <f>L239</f>
        <v>0.7</v>
      </c>
      <c r="P13" s="6"/>
      <c r="Q13" s="6"/>
      <c r="R13" s="6"/>
      <c r="S13" s="6"/>
      <c r="T13" s="6"/>
      <c r="U13" s="6"/>
      <c r="V13" s="6"/>
      <c r="W13" s="7"/>
    </row>
    <row r="14" spans="6:34" x14ac:dyDescent="0.2">
      <c r="F14" s="4"/>
      <c r="G14" s="3"/>
      <c r="J14" s="1"/>
      <c r="P14" s="6"/>
      <c r="Q14" s="6"/>
      <c r="R14" s="6"/>
      <c r="S14" s="6"/>
      <c r="T14" s="6"/>
      <c r="U14" s="6"/>
      <c r="V14" s="6"/>
      <c r="W14" s="7"/>
    </row>
    <row r="15" spans="6:34" x14ac:dyDescent="0.2">
      <c r="F15" s="4"/>
      <c r="G15" s="3"/>
      <c r="H15" s="3"/>
      <c r="I15" s="4"/>
      <c r="J15" s="3"/>
      <c r="K15" s="4"/>
      <c r="O15" s="4"/>
      <c r="P15" s="6"/>
      <c r="Q15" s="6"/>
      <c r="R15" s="6"/>
      <c r="S15" s="6"/>
      <c r="T15" s="6"/>
      <c r="U15" s="6"/>
      <c r="V15" s="6"/>
      <c r="W15" s="7"/>
      <c r="X15" s="3"/>
      <c r="Y15" s="3"/>
    </row>
    <row r="16" spans="6:34" x14ac:dyDescent="0.2">
      <c r="F16" s="4"/>
      <c r="G16" s="3"/>
      <c r="H16" s="3"/>
      <c r="I16" s="4"/>
      <c r="J16" s="3"/>
      <c r="K16" s="4"/>
      <c r="O16" s="4"/>
      <c r="P16" s="6"/>
      <c r="Q16" s="6"/>
      <c r="R16" s="6"/>
      <c r="S16" s="6"/>
      <c r="T16" s="6"/>
      <c r="U16" s="6"/>
      <c r="V16" s="6"/>
      <c r="W16" s="7"/>
      <c r="X16" s="3"/>
      <c r="Y16" s="3"/>
    </row>
    <row r="17" spans="6:25" x14ac:dyDescent="0.2">
      <c r="F17" s="4"/>
      <c r="G17" s="3"/>
      <c r="H17" s="3"/>
      <c r="I17" s="4"/>
      <c r="J17" s="3"/>
      <c r="K17" s="4"/>
      <c r="O17" s="4"/>
      <c r="P17" s="6"/>
      <c r="Q17" s="6"/>
      <c r="R17" s="6"/>
      <c r="S17" s="6"/>
      <c r="T17" s="6"/>
      <c r="U17" s="6"/>
      <c r="V17" s="6"/>
      <c r="W17" s="7"/>
      <c r="X17" s="3"/>
      <c r="Y17" s="3"/>
    </row>
    <row r="18" spans="6:25" x14ac:dyDescent="0.2">
      <c r="F18" s="4"/>
      <c r="G18" s="3"/>
      <c r="H18" s="3"/>
      <c r="I18" s="4"/>
      <c r="J18" s="3"/>
      <c r="K18" s="4"/>
      <c r="O18" s="4"/>
      <c r="P18" s="6"/>
      <c r="Q18" s="6"/>
      <c r="R18" s="6"/>
      <c r="S18" s="6"/>
      <c r="T18" s="6"/>
      <c r="U18" s="6"/>
      <c r="V18" s="6"/>
      <c r="W18" s="7"/>
      <c r="X18" s="3"/>
      <c r="Y18" s="3"/>
    </row>
    <row r="19" spans="6:25" x14ac:dyDescent="0.2">
      <c r="F19" s="4"/>
      <c r="G19" s="3"/>
      <c r="H19" s="3"/>
      <c r="I19" s="4"/>
      <c r="J19" s="3"/>
      <c r="K19" s="4"/>
      <c r="O19" s="4"/>
      <c r="P19" s="6"/>
      <c r="Q19" s="6"/>
      <c r="R19" s="6"/>
      <c r="S19" s="6"/>
      <c r="T19" s="6"/>
      <c r="U19" s="6"/>
      <c r="V19" s="6"/>
      <c r="W19" s="7"/>
      <c r="X19" s="3"/>
      <c r="Y19" s="3"/>
    </row>
    <row r="20" spans="6:25" x14ac:dyDescent="0.2">
      <c r="F20" s="4"/>
      <c r="G20" s="3"/>
      <c r="H20" s="3"/>
      <c r="I20" s="4"/>
      <c r="J20" s="3"/>
      <c r="K20" s="4"/>
      <c r="O20" s="4"/>
      <c r="P20" s="6"/>
      <c r="Q20" s="6"/>
      <c r="R20" s="6"/>
      <c r="S20" s="6"/>
      <c r="T20" s="6"/>
      <c r="U20" s="6"/>
      <c r="V20" s="6"/>
      <c r="W20" s="7"/>
      <c r="X20" s="3"/>
      <c r="Y20" s="3"/>
    </row>
    <row r="21" spans="6:25" x14ac:dyDescent="0.2">
      <c r="F21" s="4"/>
      <c r="G21" s="3"/>
      <c r="H21" s="3"/>
      <c r="I21" s="4"/>
      <c r="J21" s="3"/>
      <c r="K21" s="4"/>
      <c r="O21" s="4"/>
      <c r="P21" s="6"/>
      <c r="Q21" s="6"/>
      <c r="R21" s="6"/>
      <c r="S21" s="6"/>
      <c r="T21" s="6"/>
      <c r="U21" s="6"/>
      <c r="V21" s="6"/>
      <c r="W21" s="10"/>
      <c r="X21" s="3"/>
      <c r="Y21" s="3"/>
    </row>
    <row r="22" spans="6:25" x14ac:dyDescent="0.2">
      <c r="F22" s="4"/>
      <c r="G22" s="3"/>
      <c r="H22" s="3"/>
      <c r="I22" s="4"/>
      <c r="J22" s="3"/>
      <c r="K22" s="4"/>
      <c r="O22" s="4"/>
      <c r="P22" s="6"/>
      <c r="Q22" s="6"/>
      <c r="R22" s="6"/>
      <c r="S22" s="6"/>
      <c r="T22" s="6"/>
      <c r="U22" s="6"/>
      <c r="V22" s="6"/>
      <c r="W22" s="10"/>
      <c r="X22" s="3"/>
      <c r="Y22" s="3"/>
    </row>
    <row r="23" spans="6:25" x14ac:dyDescent="0.2">
      <c r="F23" s="4"/>
      <c r="G23" s="3"/>
      <c r="H23" s="3"/>
      <c r="I23" s="4"/>
      <c r="J23" s="3"/>
      <c r="K23" s="4"/>
      <c r="O23" s="4"/>
      <c r="P23" s="6"/>
      <c r="Q23" s="6"/>
      <c r="R23" s="6"/>
      <c r="S23" s="6"/>
      <c r="T23" s="6"/>
      <c r="U23" s="6"/>
      <c r="V23" s="6"/>
      <c r="W23" s="7"/>
      <c r="X23" s="3"/>
      <c r="Y23" s="3"/>
    </row>
    <row r="24" spans="6:25" x14ac:dyDescent="0.2">
      <c r="F24" s="4"/>
      <c r="G24" s="3"/>
      <c r="H24" s="3"/>
      <c r="I24" s="4"/>
      <c r="J24" s="3"/>
      <c r="K24" s="4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  <c r="W24" s="7"/>
      <c r="X24" s="3"/>
      <c r="Y24" s="3"/>
    </row>
    <row r="25" spans="6:25" x14ac:dyDescent="0.2">
      <c r="F25" s="4"/>
      <c r="G25" s="3"/>
      <c r="H25" s="3"/>
      <c r="I25" s="4"/>
      <c r="J25" s="3"/>
      <c r="K25" s="4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  <c r="W25" s="7"/>
      <c r="X25" s="3"/>
      <c r="Y25" s="3"/>
    </row>
    <row r="26" spans="6:25" x14ac:dyDescent="0.2">
      <c r="F26" s="4"/>
      <c r="G26" s="3"/>
      <c r="H26" s="3"/>
      <c r="I26" s="4"/>
      <c r="J26" s="3"/>
      <c r="K26" s="4"/>
      <c r="L26" s="3"/>
      <c r="M26" s="3"/>
      <c r="N26" s="3"/>
      <c r="O26" s="4"/>
      <c r="P26" s="6" t="s">
        <v>25</v>
      </c>
      <c r="Q26" s="6"/>
      <c r="R26" s="6"/>
      <c r="S26" s="6"/>
      <c r="T26" s="6"/>
      <c r="U26" s="6"/>
      <c r="V26" s="6"/>
      <c r="W26" s="7"/>
      <c r="X26" s="3"/>
      <c r="Y26" s="3"/>
    </row>
    <row r="27" spans="6:25" x14ac:dyDescent="0.2">
      <c r="F27" s="4"/>
      <c r="G27" s="3"/>
      <c r="H27" s="3"/>
      <c r="I27" s="4"/>
      <c r="J27" s="3"/>
      <c r="K27" s="4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  <c r="W27" s="7"/>
      <c r="X27" s="3"/>
      <c r="Y27" s="3"/>
    </row>
    <row r="28" spans="6:25" x14ac:dyDescent="0.2">
      <c r="F28" s="4"/>
      <c r="G28" s="3"/>
      <c r="H28" s="3"/>
      <c r="I28" s="4"/>
      <c r="J28" s="3"/>
      <c r="K28" s="4"/>
      <c r="L28" s="3"/>
      <c r="M28" s="3"/>
      <c r="N28" s="3"/>
      <c r="O28" s="4"/>
      <c r="P28" s="6"/>
      <c r="Q28" s="7"/>
      <c r="R28" s="6"/>
      <c r="S28" s="6"/>
      <c r="T28" s="6"/>
      <c r="U28" s="6"/>
      <c r="V28" s="6"/>
      <c r="W28" s="7"/>
      <c r="X28" s="3"/>
      <c r="Y28" s="3"/>
    </row>
    <row r="29" spans="6:25" x14ac:dyDescent="0.2">
      <c r="F29" s="4"/>
      <c r="G29" s="3"/>
      <c r="H29" s="3"/>
      <c r="I29" s="4"/>
      <c r="J29" s="3"/>
      <c r="K29" s="4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  <c r="W29" s="7"/>
      <c r="X29" s="3"/>
      <c r="Y29" s="3"/>
    </row>
    <row r="30" spans="6:25" x14ac:dyDescent="0.2">
      <c r="F30" s="4"/>
      <c r="G30" s="3"/>
      <c r="H30" s="3"/>
      <c r="I30" s="4"/>
      <c r="J30" s="3"/>
      <c r="K30" s="4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  <c r="W30" s="7"/>
      <c r="X30" s="3"/>
      <c r="Y30" s="3"/>
    </row>
    <row r="31" spans="6:25" x14ac:dyDescent="0.2">
      <c r="F31" s="4"/>
      <c r="G31" s="3"/>
      <c r="H31" s="3"/>
      <c r="I31" s="4"/>
      <c r="J31" s="3"/>
      <c r="K31" s="4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  <c r="W31" s="7"/>
      <c r="X31" s="3"/>
      <c r="Y31" s="3"/>
    </row>
    <row r="32" spans="6:25" x14ac:dyDescent="0.2">
      <c r="F32" s="4"/>
      <c r="G32" s="3"/>
      <c r="H32" s="3"/>
      <c r="I32" s="4"/>
      <c r="J32" s="3"/>
      <c r="K32" s="4"/>
      <c r="L32" s="3"/>
      <c r="M32" s="3"/>
      <c r="N32" s="3"/>
      <c r="O32" s="4"/>
      <c r="P32" s="6"/>
      <c r="Q32" s="6"/>
      <c r="R32" s="6"/>
      <c r="S32" s="6"/>
      <c r="T32" s="6"/>
      <c r="U32" s="6"/>
      <c r="V32" s="6"/>
      <c r="W32" s="7"/>
      <c r="X32" s="3"/>
      <c r="Y32" s="3"/>
    </row>
    <row r="33" spans="6:25" x14ac:dyDescent="0.2">
      <c r="F33" s="4"/>
      <c r="G33" s="3"/>
      <c r="H33" s="3"/>
      <c r="I33" s="4"/>
      <c r="J33" s="3"/>
      <c r="K33" s="4"/>
      <c r="L33" s="3"/>
      <c r="M33" s="3"/>
      <c r="N33" s="3"/>
      <c r="O33" s="4"/>
      <c r="P33" s="6"/>
      <c r="Q33" s="6"/>
      <c r="R33" s="6"/>
      <c r="S33" s="6"/>
      <c r="T33" s="6"/>
      <c r="U33" s="6"/>
      <c r="V33" s="6"/>
      <c r="W33" s="7"/>
      <c r="X33" s="3"/>
      <c r="Y33" s="3"/>
    </row>
    <row r="34" spans="6:25" x14ac:dyDescent="0.2">
      <c r="F34" s="4"/>
      <c r="G34" s="3"/>
      <c r="H34" s="3"/>
      <c r="I34" s="4"/>
      <c r="J34" s="3"/>
      <c r="K34" s="4"/>
      <c r="L34" s="3"/>
      <c r="M34" s="3"/>
      <c r="N34" s="3"/>
      <c r="O34" s="4"/>
      <c r="P34" s="6"/>
      <c r="Q34" s="6"/>
      <c r="R34" s="6"/>
      <c r="S34" s="6"/>
      <c r="T34" s="6"/>
      <c r="U34" s="6"/>
      <c r="V34" s="6"/>
      <c r="W34" s="7"/>
      <c r="X34" s="3"/>
      <c r="Y34" s="3"/>
    </row>
    <row r="35" spans="6:25" x14ac:dyDescent="0.2">
      <c r="F35" s="4"/>
      <c r="G35" s="3"/>
      <c r="H35" s="3"/>
      <c r="I35" s="4"/>
      <c r="J35" s="3"/>
      <c r="K35" s="4"/>
      <c r="L35" s="3"/>
      <c r="M35" s="3"/>
      <c r="N35" s="3"/>
      <c r="O35" s="4"/>
      <c r="P35" s="10"/>
      <c r="Q35" s="10"/>
      <c r="R35" s="10"/>
      <c r="S35" s="7"/>
      <c r="T35" s="7"/>
      <c r="U35" s="7"/>
      <c r="V35" s="7"/>
      <c r="W35" s="7"/>
      <c r="X35" s="3"/>
      <c r="Y35" s="3"/>
    </row>
    <row r="36" spans="6:25" x14ac:dyDescent="0.2">
      <c r="F36" s="4"/>
      <c r="G36" s="3"/>
      <c r="H36" s="3"/>
      <c r="I36" s="4"/>
      <c r="J36" s="3"/>
      <c r="K36" s="4"/>
      <c r="L36" s="3"/>
      <c r="M36" s="3"/>
      <c r="N36" s="3"/>
      <c r="O36" s="4"/>
      <c r="P36" s="11"/>
      <c r="Q36" s="11"/>
      <c r="R36" s="11"/>
      <c r="S36" s="11"/>
      <c r="T36" s="11"/>
      <c r="U36" s="11"/>
      <c r="V36" s="11"/>
      <c r="W36" s="7"/>
      <c r="X36" s="3"/>
      <c r="Y36" s="3"/>
    </row>
    <row r="37" spans="6:25" x14ac:dyDescent="0.2">
      <c r="F37" s="4"/>
      <c r="G37" s="3"/>
      <c r="H37" s="3"/>
      <c r="I37" s="4"/>
      <c r="J37" s="3"/>
      <c r="K37" s="4"/>
      <c r="L37" s="3"/>
      <c r="M37" s="3"/>
      <c r="N37" s="3"/>
      <c r="O37" s="4"/>
      <c r="P37" s="12"/>
      <c r="Q37" s="6"/>
      <c r="R37" s="6"/>
      <c r="S37" s="6"/>
      <c r="T37" s="6"/>
      <c r="U37" s="6"/>
      <c r="V37" s="6"/>
      <c r="W37" s="7"/>
      <c r="X37" s="3"/>
      <c r="Y37" s="3"/>
    </row>
    <row r="38" spans="6:25" x14ac:dyDescent="0.2">
      <c r="F38" s="4"/>
      <c r="G38" s="3"/>
      <c r="H38" s="3"/>
      <c r="I38" s="4"/>
      <c r="J38" s="3"/>
      <c r="K38" s="4"/>
      <c r="L38" s="3"/>
      <c r="M38" s="3"/>
      <c r="N38" s="3"/>
      <c r="O38" s="4"/>
      <c r="P38" s="10"/>
      <c r="Q38" s="10"/>
      <c r="R38" s="10"/>
      <c r="S38" s="7"/>
      <c r="T38" s="7"/>
      <c r="U38" s="7"/>
      <c r="V38" s="7"/>
      <c r="W38" s="7"/>
      <c r="X38" s="3"/>
      <c r="Y38" s="3"/>
    </row>
    <row r="39" spans="6:25" x14ac:dyDescent="0.2">
      <c r="F39" s="4"/>
      <c r="G39" s="3"/>
      <c r="H39" s="3"/>
      <c r="I39" s="4"/>
      <c r="J39" s="3"/>
      <c r="K39" s="4"/>
      <c r="L39" s="3"/>
      <c r="M39" s="3"/>
      <c r="N39" s="3"/>
      <c r="O39" s="4"/>
      <c r="P39" s="10"/>
      <c r="Q39" s="10"/>
      <c r="R39" s="10"/>
      <c r="S39" s="7"/>
      <c r="T39" s="7"/>
      <c r="U39" s="7"/>
      <c r="V39" s="7"/>
      <c r="W39" s="7"/>
      <c r="X39" s="3"/>
      <c r="Y39" s="3"/>
    </row>
    <row r="40" spans="6:25" x14ac:dyDescent="0.2">
      <c r="F40" s="4"/>
      <c r="G40" s="3"/>
      <c r="H40" s="3"/>
      <c r="I40" s="4"/>
      <c r="J40" s="3"/>
      <c r="K40" s="4"/>
      <c r="L40" s="3"/>
      <c r="M40" s="3"/>
      <c r="N40" s="3"/>
      <c r="O40" s="4"/>
      <c r="P40" s="10"/>
      <c r="Q40" s="10"/>
      <c r="R40" s="10"/>
      <c r="S40" s="7"/>
      <c r="T40" s="7"/>
      <c r="U40" s="7"/>
      <c r="V40" s="7"/>
      <c r="W40" s="7"/>
      <c r="X40" s="3"/>
      <c r="Y40" s="3"/>
    </row>
    <row r="41" spans="6:25" x14ac:dyDescent="0.2">
      <c r="F41" s="4"/>
      <c r="G41" s="3"/>
      <c r="H41" s="3"/>
      <c r="I41" s="4"/>
      <c r="J41" s="3"/>
      <c r="K41" s="4"/>
      <c r="L41" s="3"/>
      <c r="M41" s="3"/>
      <c r="N41" s="3"/>
      <c r="O41" s="4"/>
      <c r="P41" s="10"/>
      <c r="Q41" s="10"/>
      <c r="R41" s="10"/>
      <c r="S41" s="7"/>
      <c r="T41" s="7"/>
      <c r="U41" s="7"/>
      <c r="V41" s="7"/>
      <c r="W41" s="7"/>
      <c r="X41" s="3"/>
      <c r="Y41" s="3"/>
    </row>
    <row r="42" spans="6:25" x14ac:dyDescent="0.2">
      <c r="F42" s="4"/>
      <c r="G42" s="3"/>
      <c r="H42" s="3"/>
      <c r="I42" s="4"/>
      <c r="J42" s="3"/>
      <c r="K42" s="4"/>
      <c r="L42" s="3"/>
      <c r="M42" s="3"/>
      <c r="N42" s="3"/>
      <c r="O42" s="4"/>
      <c r="P42" s="10"/>
      <c r="Q42" s="10"/>
      <c r="R42" s="10"/>
      <c r="S42" s="7"/>
      <c r="T42" s="7"/>
      <c r="U42" s="7"/>
      <c r="V42" s="7"/>
      <c r="W42" s="7"/>
      <c r="X42" s="3"/>
      <c r="Y42" s="3"/>
    </row>
    <row r="43" spans="6:25" x14ac:dyDescent="0.2">
      <c r="F43" s="4"/>
      <c r="G43" s="3"/>
      <c r="H43" s="3"/>
      <c r="I43" s="4"/>
      <c r="J43" s="3"/>
      <c r="K43" s="4"/>
      <c r="L43" s="3"/>
      <c r="M43" s="3"/>
      <c r="N43" s="3"/>
      <c r="O43" s="4"/>
      <c r="P43" s="10"/>
      <c r="Q43" s="10"/>
      <c r="R43" s="10"/>
      <c r="S43" s="7"/>
      <c r="T43" s="7"/>
      <c r="U43" s="7"/>
      <c r="V43" s="7"/>
      <c r="W43" s="7"/>
      <c r="X43" s="3"/>
      <c r="Y43" s="3"/>
    </row>
    <row r="44" spans="6:25" x14ac:dyDescent="0.2">
      <c r="F44" s="4"/>
      <c r="G44" s="3"/>
      <c r="H44" s="3"/>
      <c r="I44" s="4"/>
      <c r="J44" s="3"/>
      <c r="K44" s="4"/>
      <c r="L44" s="3"/>
      <c r="M44" s="3"/>
      <c r="N44" s="3"/>
      <c r="O44" s="4"/>
      <c r="P44" s="10"/>
      <c r="Q44" s="10"/>
      <c r="R44" s="10"/>
      <c r="S44" s="7"/>
      <c r="T44" s="7"/>
      <c r="U44" s="7"/>
      <c r="V44" s="7"/>
      <c r="W44" s="7"/>
      <c r="X44" s="3"/>
      <c r="Y44" s="3"/>
    </row>
    <row r="45" spans="6:25" x14ac:dyDescent="0.2">
      <c r="F45" s="4"/>
      <c r="G45" s="3"/>
      <c r="H45" s="3"/>
      <c r="I45" s="4"/>
      <c r="J45" s="3"/>
      <c r="K45" s="4"/>
      <c r="L45" s="3"/>
      <c r="M45" s="3"/>
      <c r="N45" s="3"/>
      <c r="O45" s="4"/>
      <c r="P45" s="10"/>
      <c r="Q45" s="11"/>
      <c r="R45" s="11"/>
      <c r="S45" s="11"/>
      <c r="T45" s="11"/>
      <c r="U45" s="11"/>
      <c r="V45" s="11"/>
      <c r="W45" s="11"/>
      <c r="X45" s="3"/>
      <c r="Y45" s="3"/>
    </row>
    <row r="46" spans="6:25" x14ac:dyDescent="0.2">
      <c r="F46" s="4"/>
      <c r="G46" s="3"/>
      <c r="H46" s="3"/>
      <c r="I46" s="4"/>
      <c r="J46" s="3"/>
      <c r="K46" s="4"/>
      <c r="L46" s="3"/>
      <c r="M46" s="3"/>
      <c r="N46" s="3"/>
      <c r="O46" s="4"/>
      <c r="P46" s="13"/>
      <c r="Q46" s="13"/>
      <c r="R46" s="13"/>
      <c r="S46" s="13"/>
      <c r="T46" s="13"/>
      <c r="U46" s="13"/>
      <c r="V46" s="13"/>
      <c r="W46" s="13"/>
      <c r="X46" s="3"/>
      <c r="Y46" s="3"/>
    </row>
    <row r="47" spans="6:25" x14ac:dyDescent="0.2">
      <c r="F47" s="4"/>
      <c r="G47" s="3"/>
      <c r="H47" s="3"/>
      <c r="I47" s="4"/>
      <c r="J47" s="3"/>
      <c r="K47" s="4"/>
      <c r="L47" s="3"/>
      <c r="M47" s="3"/>
      <c r="N47" s="3"/>
      <c r="O47" s="4"/>
      <c r="P47" s="10"/>
      <c r="Q47" s="11" t="s">
        <v>26</v>
      </c>
      <c r="R47" s="11"/>
      <c r="S47" s="11"/>
      <c r="T47" s="11"/>
      <c r="U47" s="11"/>
      <c r="V47" s="11"/>
      <c r="W47" s="11"/>
      <c r="X47" s="3"/>
      <c r="Y47" s="3"/>
    </row>
    <row r="48" spans="6:25" x14ac:dyDescent="0.2">
      <c r="F48" s="4"/>
      <c r="G48" s="3"/>
      <c r="H48" s="3"/>
      <c r="I48" s="4"/>
      <c r="J48" s="3"/>
      <c r="K48" s="4"/>
      <c r="L48" s="3"/>
      <c r="M48" s="3"/>
      <c r="N48" s="3"/>
      <c r="O48" s="4"/>
      <c r="P48" s="13" t="s">
        <v>27</v>
      </c>
      <c r="Q48" s="13"/>
      <c r="R48" s="13"/>
      <c r="S48" s="13"/>
      <c r="T48" s="13"/>
      <c r="U48" s="13"/>
      <c r="V48" s="13"/>
      <c r="W48" s="13"/>
      <c r="X48" s="3"/>
      <c r="Y48" s="3"/>
    </row>
    <row r="49" spans="6:25" x14ac:dyDescent="0.2">
      <c r="F49" s="4"/>
      <c r="G49" s="3"/>
      <c r="H49" s="3"/>
      <c r="I49" s="4"/>
      <c r="J49" s="3"/>
      <c r="K49" s="4"/>
      <c r="L49" s="3"/>
      <c r="M49" s="3"/>
      <c r="N49" s="3"/>
      <c r="O49" s="4"/>
      <c r="P49" s="10"/>
      <c r="Q49" s="10"/>
      <c r="R49" s="10"/>
      <c r="S49" s="7"/>
      <c r="T49" s="7"/>
      <c r="U49" s="7"/>
      <c r="V49" s="7"/>
      <c r="W49" s="7"/>
      <c r="X49" s="3"/>
      <c r="Y49" s="3"/>
    </row>
    <row r="50" spans="6:25" x14ac:dyDescent="0.2">
      <c r="F50" s="4"/>
      <c r="G50" s="3"/>
      <c r="H50" s="3"/>
      <c r="I50" s="4"/>
      <c r="J50" s="3"/>
      <c r="K50" s="4"/>
      <c r="L50" s="3"/>
      <c r="M50" s="3"/>
      <c r="N50" s="3"/>
      <c r="O50" s="4"/>
      <c r="P50" s="7"/>
      <c r="Q50" s="7"/>
      <c r="R50" s="7"/>
      <c r="S50" s="7"/>
      <c r="T50" s="7"/>
      <c r="U50" s="7"/>
      <c r="V50" s="7"/>
      <c r="W50" s="7"/>
      <c r="X50" s="3"/>
      <c r="Y50" s="3"/>
    </row>
    <row r="51" spans="6:25" x14ac:dyDescent="0.2">
      <c r="F51" s="3"/>
      <c r="G51" s="3"/>
      <c r="H51" s="4"/>
      <c r="I51" s="3"/>
      <c r="J51" s="3"/>
      <c r="K51" s="4"/>
      <c r="L51" s="3"/>
      <c r="M51" s="3"/>
      <c r="N51" s="3"/>
      <c r="O51" s="4"/>
      <c r="P51" s="7"/>
      <c r="Q51" s="7"/>
      <c r="R51" s="7"/>
      <c r="S51" s="7"/>
      <c r="T51" s="7"/>
      <c r="U51" s="7"/>
      <c r="V51" s="7"/>
      <c r="W51" s="7"/>
      <c r="X51" s="3"/>
      <c r="Y51" s="3"/>
    </row>
    <row r="52" spans="6:25" x14ac:dyDescent="0.2">
      <c r="P52" s="7"/>
      <c r="Q52" s="7"/>
      <c r="R52" s="7"/>
      <c r="S52" s="7"/>
      <c r="T52" s="7"/>
      <c r="U52" s="7"/>
      <c r="V52" s="7"/>
      <c r="W52" s="7"/>
    </row>
    <row r="53" spans="6:25" x14ac:dyDescent="0.2">
      <c r="F53" s="3"/>
      <c r="G53" s="3"/>
      <c r="H53" s="4"/>
      <c r="I53" s="3"/>
      <c r="J53" s="3"/>
      <c r="K53" s="4"/>
      <c r="L53" s="3"/>
      <c r="M53" s="3"/>
      <c r="N53" s="3"/>
      <c r="O53" s="4"/>
      <c r="P53" s="7"/>
      <c r="Q53" s="7"/>
      <c r="R53" s="7"/>
      <c r="S53" s="7"/>
      <c r="T53" s="7"/>
      <c r="U53" s="7"/>
      <c r="V53" s="7"/>
      <c r="W53" s="7"/>
      <c r="X53" s="3"/>
      <c r="Y53" s="3"/>
    </row>
    <row r="54" spans="6:25" x14ac:dyDescent="0.2">
      <c r="F54" s="3"/>
      <c r="G54" s="3"/>
      <c r="H54" s="4"/>
      <c r="I54" s="3"/>
      <c r="J54" s="3"/>
      <c r="K54" s="4"/>
      <c r="L54" s="3"/>
      <c r="M54" s="3"/>
      <c r="N54" s="3"/>
      <c r="O54" s="4"/>
      <c r="P54" s="7"/>
      <c r="Q54" s="7"/>
      <c r="R54" s="7"/>
      <c r="S54" s="7"/>
      <c r="T54" s="7"/>
      <c r="U54" s="7"/>
      <c r="V54" s="7"/>
      <c r="W54" s="7"/>
      <c r="X54" s="3"/>
      <c r="Y54" s="3"/>
    </row>
    <row r="55" spans="6:25" x14ac:dyDescent="0.2">
      <c r="F55" s="3"/>
      <c r="G55" s="3"/>
      <c r="H55" s="4"/>
      <c r="I55" s="3"/>
      <c r="J55" s="3"/>
      <c r="K55" s="4"/>
      <c r="L55" s="3"/>
      <c r="M55" s="3"/>
      <c r="N55" s="3"/>
      <c r="O55" s="4"/>
      <c r="P55" s="7"/>
      <c r="Q55" s="7"/>
      <c r="R55" s="7"/>
      <c r="S55" s="7"/>
      <c r="T55" s="7"/>
      <c r="U55" s="7"/>
      <c r="V55" s="7"/>
      <c r="W55" s="7"/>
      <c r="X55" s="3"/>
      <c r="Y55" s="3"/>
    </row>
    <row r="56" spans="6:25" x14ac:dyDescent="0.2">
      <c r="F56" s="3"/>
      <c r="G56" s="3"/>
      <c r="H56" s="4"/>
      <c r="I56" s="3"/>
      <c r="J56" s="3"/>
      <c r="K56" s="4"/>
      <c r="L56" s="3"/>
      <c r="M56" s="3"/>
      <c r="N56" s="3"/>
      <c r="O56" s="4"/>
      <c r="P56" s="7"/>
      <c r="Q56" s="7"/>
      <c r="R56" s="7"/>
      <c r="S56" s="7"/>
      <c r="T56" s="7"/>
      <c r="U56" s="7"/>
      <c r="V56" s="7"/>
      <c r="W56" s="7"/>
      <c r="X56" s="3"/>
      <c r="Y56" s="3"/>
    </row>
    <row r="57" spans="6:25" x14ac:dyDescent="0.2">
      <c r="F57" s="3"/>
      <c r="G57" s="3"/>
      <c r="H57" s="4"/>
      <c r="I57" s="3"/>
      <c r="J57" s="3"/>
      <c r="K57" s="4"/>
      <c r="L57" s="3"/>
      <c r="M57" s="3"/>
      <c r="N57" s="3"/>
      <c r="O57" s="4"/>
      <c r="P57" s="7"/>
      <c r="Q57" s="7"/>
      <c r="R57" s="7"/>
      <c r="S57" s="7"/>
      <c r="T57" s="7"/>
      <c r="U57" s="7"/>
      <c r="V57" s="7"/>
      <c r="W57" s="7"/>
      <c r="X57" s="3"/>
      <c r="Y57" s="3"/>
    </row>
    <row r="58" spans="6:25" x14ac:dyDescent="0.2">
      <c r="F58" s="3"/>
      <c r="G58" s="3"/>
      <c r="H58" s="4"/>
      <c r="I58" s="3"/>
      <c r="J58" s="3"/>
      <c r="K58" s="4"/>
      <c r="L58" s="3"/>
      <c r="M58" s="3"/>
      <c r="N58" s="3"/>
      <c r="O58" s="4"/>
      <c r="P58" s="7"/>
      <c r="Q58" s="7"/>
      <c r="R58" s="7"/>
      <c r="S58" s="7"/>
      <c r="T58" s="7"/>
      <c r="U58" s="7"/>
      <c r="V58" s="7"/>
      <c r="W58" s="7"/>
      <c r="X58" s="3"/>
      <c r="Y58" s="3"/>
    </row>
    <row r="59" spans="6:25" x14ac:dyDescent="0.2">
      <c r="F59" s="3"/>
      <c r="G59" s="3"/>
      <c r="H59" s="4"/>
      <c r="I59" s="3"/>
      <c r="J59" s="3"/>
      <c r="K59" s="4"/>
      <c r="L59" s="3"/>
      <c r="M59" s="3"/>
      <c r="N59" s="3"/>
      <c r="O59" s="4"/>
      <c r="P59" s="7"/>
      <c r="Q59" s="7"/>
      <c r="R59" s="7"/>
      <c r="S59" s="7"/>
      <c r="T59" s="7"/>
      <c r="U59" s="7"/>
      <c r="V59" s="7"/>
      <c r="W59" s="7"/>
      <c r="X59" s="3"/>
      <c r="Y59" s="3"/>
    </row>
    <row r="60" spans="6:25" x14ac:dyDescent="0.2">
      <c r="F60" s="3"/>
      <c r="G60" s="3"/>
      <c r="H60" s="4"/>
      <c r="I60" s="3"/>
      <c r="J60" s="3"/>
      <c r="K60" s="4"/>
      <c r="L60" s="3"/>
      <c r="M60" s="3"/>
      <c r="N60" s="3"/>
      <c r="O60" s="4"/>
      <c r="P60" s="7"/>
      <c r="Q60" s="7"/>
      <c r="R60" s="7"/>
      <c r="S60" s="7"/>
      <c r="T60" s="7"/>
      <c r="U60" s="7"/>
      <c r="V60" s="7"/>
      <c r="W60" s="7"/>
      <c r="X60" s="3"/>
      <c r="Y60" s="3"/>
    </row>
    <row r="61" spans="6:25" x14ac:dyDescent="0.2">
      <c r="F61" s="3"/>
      <c r="G61" s="3"/>
      <c r="H61" s="4"/>
      <c r="I61" s="3"/>
      <c r="J61" s="3"/>
      <c r="K61" s="4"/>
      <c r="L61" s="3"/>
      <c r="M61" s="3"/>
      <c r="N61" s="3"/>
      <c r="O61" s="4"/>
      <c r="P61" s="7"/>
      <c r="Q61" s="7"/>
      <c r="R61" s="7"/>
      <c r="S61" s="7"/>
      <c r="T61" s="7"/>
      <c r="U61" s="7"/>
      <c r="V61" s="7"/>
      <c r="W61" s="7"/>
      <c r="X61" s="3"/>
      <c r="Y61" s="3"/>
    </row>
    <row r="62" spans="6:25" x14ac:dyDescent="0.2">
      <c r="F62" s="3"/>
      <c r="G62" s="3"/>
      <c r="H62" s="4"/>
      <c r="I62" s="3"/>
      <c r="J62" s="3"/>
      <c r="K62" s="4"/>
      <c r="L62" s="3"/>
      <c r="M62" s="3"/>
      <c r="N62" s="3"/>
      <c r="O62" s="4"/>
      <c r="P62" s="7"/>
      <c r="Q62" s="7"/>
      <c r="R62" s="7"/>
      <c r="S62" s="7"/>
      <c r="T62" s="7"/>
      <c r="U62" s="7"/>
      <c r="V62" s="7"/>
      <c r="W62" s="7"/>
      <c r="X62" s="3"/>
      <c r="Y62" s="3"/>
    </row>
    <row r="63" spans="6:25" x14ac:dyDescent="0.2">
      <c r="F63" s="3"/>
      <c r="G63" s="3"/>
      <c r="H63" s="4"/>
      <c r="I63" s="3"/>
      <c r="J63" s="3"/>
      <c r="K63" s="4"/>
      <c r="L63" s="3"/>
      <c r="M63" s="3"/>
      <c r="N63" s="3"/>
      <c r="O63" s="4"/>
      <c r="P63" s="7"/>
      <c r="Q63" s="7"/>
      <c r="R63" s="7"/>
      <c r="S63" s="7"/>
      <c r="T63" s="7"/>
      <c r="U63" s="7"/>
      <c r="V63" s="7"/>
      <c r="W63" s="7"/>
      <c r="X63" s="3"/>
      <c r="Y63" s="3"/>
    </row>
    <row r="64" spans="6:25" x14ac:dyDescent="0.2">
      <c r="F64" s="3"/>
      <c r="G64" s="3"/>
      <c r="H64" s="4"/>
      <c r="I64" s="3"/>
      <c r="J64" s="3"/>
      <c r="K64" s="4"/>
      <c r="L64" s="3"/>
      <c r="M64" s="3"/>
      <c r="N64" s="3"/>
      <c r="O64" s="4"/>
      <c r="P64" s="7"/>
      <c r="Q64" s="7"/>
      <c r="R64" s="7"/>
      <c r="S64" s="7"/>
      <c r="T64" s="7"/>
      <c r="U64" s="7"/>
      <c r="V64" s="7"/>
      <c r="W64" s="7"/>
      <c r="X64" s="3"/>
      <c r="Y64" s="3"/>
    </row>
    <row r="65" spans="1:25" x14ac:dyDescent="0.2">
      <c r="F65" s="3"/>
      <c r="G65" s="3"/>
      <c r="H65" s="4"/>
      <c r="I65" s="3"/>
      <c r="J65" s="3"/>
      <c r="K65" s="4"/>
      <c r="L65" s="3"/>
      <c r="M65" s="3"/>
      <c r="N65" s="3"/>
      <c r="O65" s="4"/>
      <c r="P65" s="7"/>
      <c r="Q65" s="7"/>
      <c r="R65" s="7"/>
      <c r="S65" s="7"/>
      <c r="T65" s="7"/>
      <c r="U65" s="7"/>
      <c r="V65" s="7"/>
      <c r="W65" s="7"/>
      <c r="X65" s="3"/>
      <c r="Y65" s="3"/>
    </row>
    <row r="66" spans="1:25" x14ac:dyDescent="0.2">
      <c r="F66" s="3"/>
      <c r="G66" s="3"/>
      <c r="H66" s="4"/>
      <c r="I66" s="3"/>
      <c r="J66" s="3"/>
      <c r="K66" s="4"/>
      <c r="L66" s="3"/>
      <c r="M66" s="3"/>
      <c r="N66" s="3"/>
      <c r="O66" s="4"/>
      <c r="P66" s="7"/>
      <c r="Q66" s="7"/>
      <c r="R66" s="7"/>
      <c r="S66" s="7"/>
      <c r="T66" s="7"/>
      <c r="U66" s="7"/>
      <c r="V66" s="7"/>
      <c r="W66" s="7"/>
      <c r="X66" s="3"/>
      <c r="Y66" s="3"/>
    </row>
    <row r="67" spans="1:25" x14ac:dyDescent="0.2">
      <c r="F67" s="3"/>
      <c r="G67" s="3"/>
      <c r="H67" s="4"/>
      <c r="I67" s="3"/>
      <c r="J67" s="3"/>
      <c r="K67" s="4"/>
      <c r="L67" s="3"/>
      <c r="M67" s="3"/>
      <c r="N67" s="3"/>
      <c r="O67" s="4"/>
      <c r="P67" s="7"/>
      <c r="Q67" s="7"/>
      <c r="R67" s="7"/>
      <c r="S67" s="7"/>
      <c r="T67" s="7"/>
      <c r="U67" s="7"/>
      <c r="V67" s="7"/>
      <c r="W67" s="7"/>
      <c r="X67" s="3"/>
      <c r="Y67" s="3"/>
    </row>
    <row r="68" spans="1:25" x14ac:dyDescent="0.2">
      <c r="F68" s="1"/>
      <c r="J68" s="1"/>
      <c r="N68" s="3"/>
      <c r="O68" s="4"/>
      <c r="P68" s="7"/>
      <c r="Q68" s="7"/>
      <c r="R68" s="7"/>
      <c r="S68" s="7"/>
      <c r="T68" s="7"/>
      <c r="U68" s="7"/>
      <c r="V68" s="7"/>
      <c r="W68" s="7"/>
      <c r="X68" s="3"/>
      <c r="Y68" s="3"/>
    </row>
    <row r="69" spans="1:25" x14ac:dyDescent="0.2">
      <c r="A69" s="3"/>
      <c r="B69" s="3"/>
      <c r="C69" s="4"/>
      <c r="F69" s="1"/>
      <c r="J69" s="1"/>
      <c r="N69" s="3"/>
      <c r="O69" s="3"/>
      <c r="P69" s="7"/>
      <c r="Q69" s="7"/>
      <c r="R69" s="7"/>
      <c r="S69" s="7"/>
      <c r="T69" s="7"/>
      <c r="U69" s="7"/>
      <c r="V69" s="7"/>
      <c r="W69" s="7"/>
    </row>
    <row r="70" spans="1:25" x14ac:dyDescent="0.2">
      <c r="A70" s="3"/>
      <c r="B70" s="3"/>
      <c r="C70" s="4"/>
      <c r="F70" s="1"/>
      <c r="J70" s="1"/>
      <c r="N70" s="3"/>
      <c r="O70" s="3"/>
      <c r="P70" s="7"/>
      <c r="Q70" s="7"/>
      <c r="R70" s="7"/>
      <c r="S70" s="7"/>
      <c r="T70" s="7"/>
      <c r="U70" s="7"/>
      <c r="V70" s="7"/>
      <c r="W70" s="7"/>
    </row>
    <row r="71" spans="1:25" x14ac:dyDescent="0.2">
      <c r="A71" s="3"/>
      <c r="B71" s="3"/>
      <c r="C71" s="4"/>
      <c r="F71" s="1"/>
      <c r="J71" s="1"/>
      <c r="N71" s="3"/>
      <c r="O71" s="3"/>
      <c r="P71" s="7"/>
      <c r="Q71" s="7"/>
      <c r="R71" s="7"/>
      <c r="S71" s="7"/>
      <c r="T71" s="7"/>
      <c r="U71" s="7"/>
      <c r="V71" s="7"/>
      <c r="W71" s="7"/>
    </row>
    <row r="72" spans="1:25" x14ac:dyDescent="0.2">
      <c r="A72" s="3"/>
      <c r="B72" s="3"/>
      <c r="C72" s="4"/>
      <c r="F72" s="1"/>
      <c r="J72" s="1"/>
      <c r="N72" s="3"/>
      <c r="O72" s="3"/>
      <c r="P72" s="7"/>
      <c r="Q72" s="7"/>
      <c r="R72" s="7"/>
      <c r="S72" s="7"/>
      <c r="T72" s="7"/>
      <c r="U72" s="7"/>
      <c r="V72" s="7"/>
      <c r="W72" s="7"/>
    </row>
    <row r="73" spans="1:25" x14ac:dyDescent="0.2">
      <c r="A73" s="3"/>
      <c r="B73" s="3"/>
      <c r="C73" s="4"/>
      <c r="F73" s="1"/>
      <c r="J73" s="1"/>
      <c r="N73" s="3"/>
      <c r="O73" s="3"/>
      <c r="P73" s="7"/>
      <c r="Q73" s="7"/>
      <c r="R73" s="7"/>
      <c r="S73" s="7"/>
      <c r="T73" s="7"/>
      <c r="U73" s="7"/>
      <c r="V73" s="7"/>
      <c r="W73" s="7"/>
    </row>
    <row r="74" spans="1:25" x14ac:dyDescent="0.2">
      <c r="A74" s="3"/>
      <c r="B74" s="3"/>
      <c r="C74" s="4"/>
      <c r="F74" s="1"/>
      <c r="J74" s="1"/>
      <c r="N74" s="3"/>
      <c r="O74" s="3"/>
      <c r="P74" s="7"/>
      <c r="Q74" s="7"/>
      <c r="R74" s="7"/>
      <c r="S74" s="7"/>
      <c r="T74" s="7"/>
      <c r="U74" s="7"/>
      <c r="V74" s="7"/>
      <c r="W74" s="7"/>
    </row>
    <row r="75" spans="1:25" x14ac:dyDescent="0.2">
      <c r="A75" s="3"/>
      <c r="B75" s="3"/>
      <c r="C75" s="4"/>
      <c r="F75" s="1"/>
      <c r="J75" s="1"/>
      <c r="N75" s="3"/>
      <c r="O75" s="3"/>
      <c r="P75" s="7"/>
      <c r="Q75" s="7"/>
      <c r="R75" s="7"/>
      <c r="S75" s="7"/>
      <c r="T75" s="7"/>
      <c r="U75" s="7"/>
      <c r="V75" s="7"/>
      <c r="W75" s="7"/>
    </row>
    <row r="76" spans="1:25" x14ac:dyDescent="0.2">
      <c r="A76" s="3"/>
      <c r="B76" s="3"/>
      <c r="C76" s="4"/>
      <c r="F76" s="1"/>
      <c r="J76" s="1"/>
      <c r="N76" s="3"/>
      <c r="O76" s="3"/>
      <c r="P76" s="7"/>
      <c r="Q76" s="7"/>
      <c r="R76" s="7"/>
      <c r="S76" s="7"/>
      <c r="T76" s="7"/>
      <c r="U76" s="7"/>
      <c r="V76" s="7"/>
      <c r="W76" s="7"/>
    </row>
    <row r="77" spans="1:25" x14ac:dyDescent="0.2">
      <c r="A77" s="3"/>
      <c r="B77" s="3"/>
      <c r="C77" s="4"/>
      <c r="F77" s="1"/>
      <c r="J77" s="1"/>
      <c r="N77" s="3"/>
      <c r="O77" s="3"/>
      <c r="P77" s="7"/>
      <c r="Q77" s="7"/>
      <c r="R77" s="7"/>
      <c r="S77" s="7"/>
      <c r="T77" s="7"/>
      <c r="U77" s="7"/>
      <c r="V77" s="7"/>
      <c r="W77" s="7"/>
    </row>
    <row r="78" spans="1:25" x14ac:dyDescent="0.2">
      <c r="A78" s="3"/>
      <c r="B78" s="3"/>
      <c r="C78" s="4"/>
      <c r="F78" s="1"/>
      <c r="J78" s="1"/>
      <c r="N78" s="3"/>
      <c r="O78" s="3"/>
      <c r="P78" s="7"/>
      <c r="Q78" s="7"/>
      <c r="R78" s="7"/>
      <c r="S78" s="7"/>
      <c r="T78" s="7"/>
      <c r="U78" s="7"/>
      <c r="V78" s="7"/>
      <c r="W78" s="7"/>
    </row>
    <row r="79" spans="1:25" x14ac:dyDescent="0.2">
      <c r="A79" s="3"/>
      <c r="B79" s="3"/>
      <c r="C79" s="4"/>
      <c r="F79" s="1"/>
      <c r="J79" s="1"/>
      <c r="N79" s="3"/>
      <c r="O79" s="3"/>
      <c r="P79" s="7"/>
      <c r="Q79" s="7"/>
      <c r="R79" s="7"/>
      <c r="S79" s="7"/>
      <c r="T79" s="7"/>
      <c r="U79" s="7"/>
      <c r="V79" s="7"/>
      <c r="W79" s="7"/>
    </row>
    <row r="80" spans="1:25" x14ac:dyDescent="0.2">
      <c r="A80" s="3"/>
      <c r="B80" s="3"/>
      <c r="C80" s="4"/>
      <c r="F80" s="1"/>
      <c r="J80" s="1"/>
      <c r="N80" s="3"/>
      <c r="O80" s="3"/>
      <c r="P80" s="7"/>
      <c r="Q80" s="7"/>
      <c r="R80" s="7"/>
      <c r="S80" s="7"/>
      <c r="T80" s="7"/>
      <c r="U80" s="7"/>
      <c r="V80" s="7"/>
      <c r="W80" s="7"/>
    </row>
    <row r="81" spans="1:23" x14ac:dyDescent="0.2">
      <c r="A81" s="3"/>
      <c r="B81" s="3"/>
      <c r="C81" s="4"/>
      <c r="F81" s="1"/>
      <c r="J81" s="1"/>
      <c r="N81" s="3"/>
      <c r="O81" s="3"/>
      <c r="P81" s="7"/>
      <c r="Q81" s="7"/>
      <c r="R81" s="7"/>
      <c r="S81" s="7"/>
      <c r="T81" s="7"/>
      <c r="U81" s="7"/>
      <c r="V81" s="7"/>
      <c r="W81" s="7"/>
    </row>
    <row r="82" spans="1:23" x14ac:dyDescent="0.2">
      <c r="A82" s="3"/>
      <c r="B82" s="3"/>
      <c r="C82" s="4"/>
      <c r="F82" s="1"/>
      <c r="J82" s="1"/>
      <c r="N82" s="3"/>
      <c r="O82" s="3"/>
      <c r="P82" s="7"/>
      <c r="Q82" s="7"/>
      <c r="R82" s="7"/>
      <c r="S82" s="7"/>
      <c r="T82" s="7"/>
      <c r="U82" s="7"/>
      <c r="V82" s="7"/>
      <c r="W82" s="7"/>
    </row>
    <row r="83" spans="1:23" x14ac:dyDescent="0.2">
      <c r="A83" s="3"/>
      <c r="B83" s="3"/>
      <c r="C83" s="4"/>
      <c r="F83" s="1"/>
      <c r="J83" s="1"/>
      <c r="N83" s="3"/>
      <c r="O83" s="3"/>
      <c r="P83" s="7"/>
      <c r="Q83" s="7"/>
      <c r="R83" s="7"/>
      <c r="S83" s="7"/>
      <c r="T83" s="7"/>
      <c r="U83" s="7"/>
      <c r="V83" s="7"/>
      <c r="W83" s="7"/>
    </row>
    <row r="84" spans="1:23" x14ac:dyDescent="0.2">
      <c r="A84" s="3"/>
      <c r="B84" s="3"/>
      <c r="C84" s="4"/>
      <c r="F84" s="1"/>
      <c r="J84" s="1"/>
      <c r="N84" s="3"/>
      <c r="O84" s="3"/>
      <c r="P84" s="7"/>
      <c r="Q84" s="7"/>
      <c r="R84" s="7"/>
      <c r="S84" s="7"/>
      <c r="T84" s="7"/>
      <c r="U84" s="7"/>
      <c r="V84" s="7"/>
      <c r="W84" s="7"/>
    </row>
    <row r="85" spans="1:23" x14ac:dyDescent="0.2">
      <c r="A85" s="3"/>
      <c r="B85" s="3"/>
      <c r="C85" s="4"/>
      <c r="F85" s="1"/>
      <c r="J85" s="1"/>
      <c r="N85" s="3"/>
      <c r="O85" s="3"/>
      <c r="P85" s="7"/>
      <c r="Q85" s="7"/>
      <c r="R85" s="7"/>
      <c r="S85" s="7"/>
      <c r="T85" s="7"/>
      <c r="U85" s="7"/>
      <c r="V85" s="7"/>
      <c r="W85" s="7"/>
    </row>
    <row r="86" spans="1:23" x14ac:dyDescent="0.2">
      <c r="A86" s="3"/>
      <c r="B86" s="3"/>
      <c r="C86" s="4"/>
      <c r="F86" s="1"/>
      <c r="J86" s="1"/>
      <c r="N86" s="3"/>
      <c r="O86" s="3"/>
      <c r="P86" s="7"/>
      <c r="Q86" s="7"/>
      <c r="R86" s="7"/>
      <c r="S86" s="7"/>
      <c r="T86" s="7"/>
      <c r="U86" s="7"/>
      <c r="V86" s="7"/>
      <c r="W86" s="7"/>
    </row>
    <row r="87" spans="1:23" x14ac:dyDescent="0.2">
      <c r="A87" s="3"/>
      <c r="B87" s="3"/>
      <c r="C87" s="4"/>
      <c r="F87" s="1"/>
      <c r="J87" s="1"/>
      <c r="N87" s="3"/>
      <c r="O87" s="3"/>
      <c r="P87" s="7"/>
      <c r="Q87" s="7"/>
      <c r="R87" s="7"/>
      <c r="S87" s="7"/>
      <c r="T87" s="7"/>
      <c r="U87" s="7"/>
      <c r="V87" s="7"/>
      <c r="W87" s="7"/>
    </row>
    <row r="88" spans="1:23" x14ac:dyDescent="0.2">
      <c r="A88" s="3"/>
      <c r="B88" s="3"/>
      <c r="C88" s="4"/>
      <c r="F88" s="1"/>
      <c r="J88" s="1"/>
      <c r="N88" s="3"/>
      <c r="O88" s="3"/>
      <c r="P88" s="7"/>
      <c r="Q88" s="7"/>
      <c r="R88" s="7"/>
      <c r="S88" s="7"/>
      <c r="T88" s="7"/>
      <c r="U88" s="7"/>
      <c r="V88" s="7"/>
      <c r="W88" s="7"/>
    </row>
    <row r="89" spans="1:23" x14ac:dyDescent="0.2">
      <c r="A89" s="3"/>
      <c r="B89" s="3"/>
      <c r="C89" s="4"/>
      <c r="F89" s="1"/>
      <c r="J89" s="1"/>
      <c r="N89" s="3"/>
      <c r="O89" s="3"/>
      <c r="P89" s="7"/>
      <c r="Q89" s="7"/>
      <c r="R89" s="7"/>
      <c r="S89" s="7"/>
      <c r="T89" s="7"/>
      <c r="U89" s="7"/>
      <c r="V89" s="7"/>
      <c r="W89" s="7"/>
    </row>
    <row r="90" spans="1:23" x14ac:dyDescent="0.2">
      <c r="A90" s="3"/>
      <c r="B90" s="3"/>
      <c r="C90" s="4"/>
      <c r="F90" s="1"/>
      <c r="J90" s="1"/>
      <c r="N90" s="3"/>
      <c r="O90" s="3"/>
      <c r="P90" s="7"/>
      <c r="Q90" s="7"/>
      <c r="R90" s="7"/>
      <c r="S90" s="7"/>
      <c r="T90" s="7"/>
      <c r="U90" s="7"/>
      <c r="V90" s="7"/>
      <c r="W90" s="7"/>
    </row>
    <row r="91" spans="1:23" x14ac:dyDescent="0.2">
      <c r="A91" s="3"/>
      <c r="B91" s="3"/>
      <c r="C91" s="4"/>
      <c r="F91" s="1"/>
      <c r="J91" s="1"/>
      <c r="N91" s="3"/>
      <c r="O91" s="3"/>
      <c r="P91" s="7"/>
      <c r="Q91" s="7"/>
      <c r="R91" s="7"/>
      <c r="S91" s="7"/>
      <c r="T91" s="7"/>
      <c r="U91" s="7"/>
      <c r="V91" s="7"/>
      <c r="W91" s="7"/>
    </row>
    <row r="92" spans="1:23" x14ac:dyDescent="0.2">
      <c r="A92" s="3"/>
      <c r="B92" s="3"/>
      <c r="C92" s="4"/>
      <c r="F92" s="1"/>
      <c r="J92" s="1"/>
      <c r="N92" s="3"/>
      <c r="O92" s="3"/>
      <c r="P92" s="7"/>
      <c r="Q92" s="7"/>
      <c r="R92" s="7"/>
      <c r="S92" s="7"/>
      <c r="T92" s="7"/>
      <c r="U92" s="7"/>
      <c r="V92" s="7"/>
      <c r="W92" s="7"/>
    </row>
    <row r="93" spans="1:23" x14ac:dyDescent="0.2">
      <c r="A93" s="3"/>
      <c r="B93" s="3"/>
      <c r="C93" s="4"/>
      <c r="F93" s="1"/>
      <c r="J93" s="1"/>
      <c r="N93" s="3"/>
      <c r="O93" s="3"/>
      <c r="P93" s="7"/>
      <c r="Q93" s="7"/>
      <c r="R93" s="7"/>
      <c r="S93" s="7"/>
      <c r="T93" s="7"/>
      <c r="U93" s="7"/>
      <c r="V93" s="7"/>
      <c r="W93" s="7"/>
    </row>
    <row r="94" spans="1:23" x14ac:dyDescent="0.2">
      <c r="A94" s="3"/>
      <c r="B94" s="3"/>
      <c r="C94" s="4"/>
      <c r="F94" s="1"/>
      <c r="J94" s="1"/>
      <c r="N94" s="3"/>
      <c r="O94" s="3"/>
      <c r="P94" s="7"/>
      <c r="Q94" s="7"/>
      <c r="R94" s="7"/>
      <c r="S94" s="7"/>
      <c r="T94" s="7"/>
      <c r="U94" s="7"/>
      <c r="V94" s="7"/>
      <c r="W94" s="7"/>
    </row>
    <row r="95" spans="1:23" x14ac:dyDescent="0.2">
      <c r="A95" s="3"/>
      <c r="B95" s="3"/>
      <c r="C95" s="4"/>
      <c r="F95" s="1"/>
      <c r="J95" s="1"/>
      <c r="N95" s="3"/>
      <c r="O95" s="3"/>
      <c r="P95" s="7"/>
      <c r="Q95" s="7"/>
      <c r="R95" s="7"/>
      <c r="S95" s="7"/>
      <c r="T95" s="7"/>
      <c r="U95" s="7"/>
      <c r="V95" s="7"/>
      <c r="W95" s="7"/>
    </row>
    <row r="96" spans="1:23" x14ac:dyDescent="0.2">
      <c r="F96" s="1"/>
      <c r="J96" s="1"/>
      <c r="P96" s="7"/>
      <c r="Q96" s="7"/>
      <c r="R96" s="7"/>
      <c r="S96" s="7"/>
      <c r="T96" s="7"/>
      <c r="U96" s="7"/>
      <c r="V96" s="7"/>
      <c r="W96" s="7"/>
    </row>
    <row r="97" spans="4:23" x14ac:dyDescent="0.2">
      <c r="F97" s="1"/>
      <c r="J97" s="1"/>
      <c r="P97" s="7"/>
      <c r="Q97" s="7"/>
      <c r="R97" s="7"/>
      <c r="S97" s="7"/>
      <c r="T97" s="7"/>
      <c r="U97" s="7"/>
      <c r="V97" s="7"/>
      <c r="W97" s="7"/>
    </row>
    <row r="98" spans="4:23" x14ac:dyDescent="0.2">
      <c r="F98" s="1"/>
      <c r="J98" s="1"/>
      <c r="P98" s="7"/>
      <c r="Q98" s="7"/>
      <c r="R98" s="7"/>
      <c r="S98" s="7"/>
      <c r="T98" s="7"/>
      <c r="U98" s="7"/>
      <c r="V98" s="7"/>
      <c r="W98" s="7"/>
    </row>
    <row r="99" spans="4:23" x14ac:dyDescent="0.2">
      <c r="F99" s="1"/>
      <c r="J99" s="1"/>
      <c r="P99" s="7"/>
      <c r="Q99" s="7"/>
      <c r="R99" s="7"/>
      <c r="S99" s="7"/>
      <c r="T99" s="7"/>
      <c r="U99" s="7"/>
      <c r="V99" s="7"/>
      <c r="W99" s="7"/>
    </row>
    <row r="100" spans="4:23" x14ac:dyDescent="0.2">
      <c r="F100" s="1"/>
      <c r="J100" s="1"/>
      <c r="P100" s="7"/>
      <c r="Q100" s="7"/>
      <c r="R100" s="7"/>
      <c r="S100" s="7"/>
      <c r="T100" s="7"/>
      <c r="U100" s="7"/>
      <c r="V100" s="7"/>
      <c r="W100" s="7"/>
    </row>
    <row r="101" spans="4:23" x14ac:dyDescent="0.2">
      <c r="F101" s="1"/>
      <c r="J101" s="1"/>
      <c r="P101" s="7"/>
      <c r="Q101" s="7"/>
      <c r="R101" s="7"/>
      <c r="S101" s="7"/>
      <c r="T101" s="7"/>
      <c r="U101" s="7"/>
      <c r="V101" s="7"/>
      <c r="W101" s="7"/>
    </row>
    <row r="102" spans="4:23" x14ac:dyDescent="0.2">
      <c r="F102" s="1"/>
      <c r="J102" s="1"/>
      <c r="P102" s="7"/>
      <c r="Q102" s="7"/>
      <c r="R102" s="7"/>
      <c r="S102" s="7"/>
      <c r="T102" s="7"/>
      <c r="U102" s="7"/>
      <c r="V102" s="7"/>
      <c r="W102" s="7"/>
    </row>
    <row r="103" spans="4:23" x14ac:dyDescent="0.2">
      <c r="F103" s="1"/>
      <c r="J103" s="1"/>
      <c r="P103" s="7"/>
      <c r="Q103" s="7"/>
      <c r="R103" s="7"/>
      <c r="S103" s="7"/>
      <c r="T103" s="7"/>
      <c r="U103" s="7"/>
      <c r="V103" s="7"/>
      <c r="W103" s="7"/>
    </row>
    <row r="104" spans="4:23" x14ac:dyDescent="0.2">
      <c r="F104" s="1"/>
      <c r="J104" s="1"/>
      <c r="P104" s="7"/>
      <c r="Q104" s="7"/>
      <c r="R104" s="7"/>
      <c r="S104" s="7"/>
      <c r="T104" s="7"/>
      <c r="U104" s="7"/>
      <c r="V104" s="7"/>
      <c r="W104" s="7"/>
    </row>
    <row r="105" spans="4:23" x14ac:dyDescent="0.2">
      <c r="F105" s="1"/>
      <c r="J105" s="1"/>
      <c r="P105" s="7"/>
      <c r="Q105" s="7"/>
      <c r="R105" s="7"/>
      <c r="S105" s="7"/>
      <c r="T105" s="7"/>
      <c r="U105" s="7"/>
      <c r="V105" s="7"/>
      <c r="W105" s="7"/>
    </row>
    <row r="106" spans="4:23" x14ac:dyDescent="0.2">
      <c r="F106" s="1"/>
      <c r="J106" s="1"/>
      <c r="P106" s="7"/>
      <c r="Q106" s="7"/>
      <c r="R106" s="7"/>
      <c r="S106" s="7"/>
      <c r="T106" s="7"/>
      <c r="U106" s="7"/>
      <c r="V106" s="7"/>
      <c r="W106" s="7"/>
    </row>
    <row r="107" spans="4:23" x14ac:dyDescent="0.2">
      <c r="F107" s="1"/>
      <c r="J107" s="1"/>
      <c r="P107" s="7"/>
      <c r="Q107" s="7"/>
      <c r="R107" s="7"/>
      <c r="S107" s="7"/>
      <c r="T107" s="7"/>
      <c r="U107" s="7"/>
      <c r="V107" s="7"/>
      <c r="W107" s="7"/>
    </row>
    <row r="108" spans="4:23" x14ac:dyDescent="0.2">
      <c r="F108" s="1"/>
      <c r="J108" s="1"/>
      <c r="P108" s="7"/>
      <c r="Q108" s="7"/>
      <c r="R108" s="7"/>
      <c r="S108" s="7"/>
      <c r="T108" s="7"/>
      <c r="U108" s="7"/>
      <c r="V108" s="7"/>
      <c r="W108" s="7"/>
    </row>
    <row r="109" spans="4:23" x14ac:dyDescent="0.2">
      <c r="F109" s="1"/>
      <c r="J109" s="1"/>
      <c r="P109" s="7"/>
      <c r="Q109" s="7"/>
      <c r="R109" s="7"/>
      <c r="S109" s="7"/>
      <c r="T109" s="7"/>
      <c r="U109" s="7"/>
      <c r="V109" s="7"/>
      <c r="W109" s="7"/>
    </row>
    <row r="110" spans="4:23" x14ac:dyDescent="0.2">
      <c r="D110" s="4"/>
      <c r="P110" s="7"/>
      <c r="Q110" s="7"/>
      <c r="R110" s="7"/>
      <c r="S110" s="7"/>
      <c r="T110" s="7"/>
      <c r="U110" s="7"/>
      <c r="V110" s="7"/>
      <c r="W110" s="7"/>
    </row>
    <row r="111" spans="4:23" x14ac:dyDescent="0.2">
      <c r="D111" s="4"/>
      <c r="P111" s="7"/>
      <c r="Q111" s="7"/>
      <c r="R111" s="7"/>
      <c r="S111" s="7"/>
      <c r="T111" s="7"/>
      <c r="U111" s="7"/>
      <c r="V111" s="7"/>
      <c r="W111" s="7"/>
    </row>
    <row r="112" spans="4:23" x14ac:dyDescent="0.2">
      <c r="D112" s="4"/>
      <c r="P112" s="7"/>
      <c r="Q112" s="7"/>
      <c r="R112" s="7"/>
      <c r="S112" s="7"/>
      <c r="T112" s="7"/>
      <c r="U112" s="7"/>
      <c r="V112" s="7"/>
      <c r="W112" s="7"/>
    </row>
    <row r="113" spans="4:23" x14ac:dyDescent="0.2">
      <c r="D113" s="4"/>
      <c r="P113" s="7"/>
      <c r="Q113" s="7"/>
      <c r="R113" s="7"/>
      <c r="S113" s="7"/>
      <c r="T113" s="7"/>
      <c r="U113" s="7"/>
      <c r="V113" s="7"/>
      <c r="W113" s="7"/>
    </row>
    <row r="114" spans="4:23" x14ac:dyDescent="0.2">
      <c r="D114" s="4"/>
      <c r="P114" s="7"/>
      <c r="Q114" s="7"/>
      <c r="R114" s="7"/>
      <c r="S114" s="7"/>
      <c r="T114" s="7"/>
      <c r="U114" s="7"/>
      <c r="V114" s="7"/>
      <c r="W114" s="7"/>
    </row>
    <row r="115" spans="4:23" x14ac:dyDescent="0.2">
      <c r="D115" s="4"/>
      <c r="P115" s="7"/>
      <c r="Q115" s="7"/>
      <c r="R115" s="7"/>
      <c r="S115" s="7"/>
      <c r="T115" s="7"/>
      <c r="U115" s="7"/>
      <c r="V115" s="7"/>
      <c r="W115" s="7"/>
    </row>
    <row r="116" spans="4:23" x14ac:dyDescent="0.2">
      <c r="D116" s="4"/>
      <c r="P116" s="7"/>
      <c r="Q116" s="7"/>
      <c r="R116" s="7"/>
      <c r="S116" s="7"/>
      <c r="T116" s="7"/>
      <c r="U116" s="7"/>
      <c r="V116" s="7"/>
      <c r="W116" s="7"/>
    </row>
    <row r="117" spans="4:23" x14ac:dyDescent="0.2">
      <c r="P117" s="7"/>
      <c r="Q117" s="7"/>
      <c r="R117" s="7"/>
      <c r="S117" s="7"/>
      <c r="T117" s="7"/>
      <c r="U117" s="7"/>
      <c r="V117" s="7"/>
      <c r="W117" s="7"/>
    </row>
    <row r="118" spans="4:23" x14ac:dyDescent="0.2">
      <c r="P118" s="7"/>
      <c r="Q118" s="7"/>
      <c r="R118" s="7"/>
      <c r="S118" s="7"/>
      <c r="T118" s="7"/>
      <c r="U118" s="7"/>
      <c r="V118" s="7"/>
      <c r="W118" s="7"/>
    </row>
    <row r="119" spans="4:23" x14ac:dyDescent="0.2">
      <c r="P119" s="7"/>
      <c r="Q119" s="7"/>
      <c r="R119" s="7"/>
      <c r="S119" s="7"/>
      <c r="T119" s="7"/>
      <c r="U119" s="7"/>
      <c r="V119" s="7"/>
      <c r="W119" s="7"/>
    </row>
    <row r="120" spans="4:23" x14ac:dyDescent="0.2">
      <c r="P120" s="7"/>
      <c r="Q120" s="7"/>
      <c r="R120" s="7"/>
      <c r="S120" s="7"/>
      <c r="T120" s="7"/>
      <c r="U120" s="7"/>
      <c r="V120" s="7"/>
      <c r="W120" s="7"/>
    </row>
    <row r="121" spans="4:23" x14ac:dyDescent="0.2">
      <c r="P121" s="7"/>
      <c r="Q121" s="7"/>
      <c r="R121" s="7"/>
      <c r="S121" s="7"/>
      <c r="T121" s="7"/>
      <c r="U121" s="7"/>
      <c r="V121" s="7"/>
      <c r="W121" s="7"/>
    </row>
    <row r="122" spans="4:23" x14ac:dyDescent="0.2">
      <c r="P122" s="7"/>
      <c r="Q122" s="7"/>
      <c r="R122" s="7"/>
      <c r="S122" s="7"/>
      <c r="T122" s="7"/>
      <c r="U122" s="7"/>
      <c r="V122" s="7"/>
      <c r="W122" s="7"/>
    </row>
    <row r="123" spans="4:23" x14ac:dyDescent="0.2">
      <c r="P123" s="7"/>
      <c r="Q123" s="7"/>
      <c r="R123" s="7"/>
      <c r="S123" s="7"/>
      <c r="T123" s="7"/>
      <c r="U123" s="7"/>
      <c r="V123" s="7"/>
      <c r="W123" s="7"/>
    </row>
    <row r="124" spans="4:23" x14ac:dyDescent="0.2">
      <c r="P124" s="7"/>
      <c r="Q124" s="7"/>
      <c r="R124" s="7"/>
      <c r="S124" s="7"/>
      <c r="T124" s="7"/>
      <c r="U124" s="7"/>
      <c r="V124" s="7"/>
      <c r="W124" s="7"/>
    </row>
    <row r="125" spans="4:23" x14ac:dyDescent="0.2">
      <c r="P125" s="7"/>
      <c r="Q125" s="7"/>
      <c r="R125" s="7"/>
      <c r="S125" s="7"/>
      <c r="T125" s="7"/>
      <c r="U125" s="7"/>
      <c r="V125" s="7"/>
      <c r="W125" s="7"/>
    </row>
    <row r="126" spans="4:23" x14ac:dyDescent="0.2">
      <c r="P126" s="7"/>
      <c r="Q126" s="7"/>
      <c r="R126" s="7"/>
      <c r="S126" s="7"/>
      <c r="T126" s="7"/>
      <c r="U126" s="7"/>
      <c r="V126" s="7"/>
      <c r="W126" s="7"/>
    </row>
    <row r="127" spans="4:23" x14ac:dyDescent="0.2">
      <c r="P127" s="7"/>
      <c r="Q127" s="7"/>
      <c r="R127" s="7"/>
      <c r="S127" s="7"/>
      <c r="T127" s="7"/>
      <c r="U127" s="7"/>
      <c r="V127" s="7"/>
      <c r="W127" s="7"/>
    </row>
    <row r="128" spans="4:23" x14ac:dyDescent="0.2">
      <c r="P128" s="7"/>
      <c r="Q128" s="7"/>
      <c r="R128" s="7"/>
      <c r="S128" s="7"/>
      <c r="T128" s="7"/>
      <c r="U128" s="7"/>
      <c r="V128" s="7"/>
      <c r="W128" s="7"/>
    </row>
    <row r="129" spans="16:23" x14ac:dyDescent="0.2">
      <c r="P129" s="7"/>
      <c r="Q129" s="7"/>
      <c r="R129" s="7"/>
      <c r="S129" s="7"/>
      <c r="T129" s="7"/>
      <c r="U129" s="7"/>
      <c r="V129" s="7"/>
      <c r="W129" s="7"/>
    </row>
    <row r="130" spans="16:23" x14ac:dyDescent="0.2">
      <c r="P130" s="7"/>
      <c r="Q130" s="7"/>
      <c r="R130" s="7"/>
      <c r="S130" s="7"/>
      <c r="T130" s="7"/>
      <c r="U130" s="7"/>
      <c r="V130" s="7"/>
      <c r="W130" s="7"/>
    </row>
    <row r="131" spans="16:23" x14ac:dyDescent="0.2">
      <c r="P131" s="7"/>
      <c r="Q131" s="7"/>
      <c r="R131" s="7"/>
      <c r="S131" s="7"/>
      <c r="T131" s="7"/>
      <c r="U131" s="7"/>
      <c r="V131" s="7"/>
      <c r="W131" s="7"/>
    </row>
    <row r="132" spans="16:23" x14ac:dyDescent="0.2">
      <c r="P132" s="7"/>
      <c r="Q132" s="7"/>
      <c r="R132" s="7"/>
      <c r="S132" s="7"/>
      <c r="T132" s="7"/>
      <c r="U132" s="7"/>
      <c r="V132" s="7"/>
      <c r="W132" s="7"/>
    </row>
    <row r="133" spans="16:23" x14ac:dyDescent="0.2">
      <c r="P133" s="7"/>
      <c r="Q133" s="7"/>
      <c r="R133" s="7"/>
      <c r="S133" s="7"/>
      <c r="T133" s="7"/>
      <c r="U133" s="7"/>
      <c r="V133" s="7"/>
      <c r="W133" s="7"/>
    </row>
    <row r="134" spans="16:23" x14ac:dyDescent="0.2">
      <c r="P134" s="7"/>
      <c r="Q134" s="7"/>
      <c r="R134" s="7"/>
      <c r="S134" s="7"/>
      <c r="T134" s="7"/>
      <c r="U134" s="7"/>
      <c r="V134" s="7"/>
      <c r="W134" s="7"/>
    </row>
    <row r="135" spans="16:23" x14ac:dyDescent="0.2">
      <c r="P135" s="7"/>
      <c r="Q135" s="7"/>
      <c r="R135" s="7"/>
      <c r="S135" s="7"/>
      <c r="T135" s="7"/>
      <c r="U135" s="7"/>
      <c r="V135" s="7"/>
      <c r="W135" s="7"/>
    </row>
    <row r="136" spans="16:23" x14ac:dyDescent="0.2">
      <c r="P136" s="7"/>
      <c r="Q136" s="7"/>
      <c r="R136" s="7"/>
      <c r="S136" s="7"/>
      <c r="T136" s="7"/>
      <c r="U136" s="7"/>
      <c r="V136" s="7"/>
      <c r="W136" s="7"/>
    </row>
    <row r="137" spans="16:23" x14ac:dyDescent="0.2">
      <c r="P137" s="7"/>
      <c r="Q137" s="7"/>
      <c r="R137" s="7"/>
      <c r="S137" s="7"/>
      <c r="T137" s="7"/>
      <c r="U137" s="7"/>
      <c r="V137" s="7"/>
      <c r="W137" s="7"/>
    </row>
    <row r="138" spans="16:23" x14ac:dyDescent="0.2">
      <c r="P138" s="7"/>
      <c r="Q138" s="7"/>
      <c r="R138" s="7"/>
      <c r="S138" s="7"/>
      <c r="T138" s="7"/>
      <c r="U138" s="7"/>
      <c r="V138" s="7"/>
      <c r="W138" s="7"/>
    </row>
    <row r="139" spans="16:23" x14ac:dyDescent="0.2">
      <c r="P139" s="7"/>
      <c r="Q139" s="7"/>
      <c r="R139" s="7"/>
      <c r="S139" s="7"/>
      <c r="T139" s="7"/>
      <c r="U139" s="7"/>
      <c r="V139" s="7"/>
      <c r="W139" s="7"/>
    </row>
    <row r="140" spans="16:23" x14ac:dyDescent="0.2">
      <c r="P140" s="7"/>
      <c r="Q140" s="7"/>
      <c r="R140" s="7"/>
      <c r="S140" s="7"/>
      <c r="T140" s="7"/>
      <c r="U140" s="7"/>
      <c r="V140" s="7"/>
      <c r="W140" s="7"/>
    </row>
    <row r="141" spans="16:23" x14ac:dyDescent="0.2">
      <c r="P141" s="7"/>
      <c r="Q141" s="7"/>
      <c r="R141" s="7"/>
      <c r="S141" s="7"/>
      <c r="T141" s="7"/>
      <c r="U141" s="7"/>
      <c r="V141" s="7"/>
      <c r="W141" s="7"/>
    </row>
    <row r="142" spans="16:23" x14ac:dyDescent="0.2">
      <c r="P142" s="7"/>
      <c r="Q142" s="7"/>
      <c r="R142" s="7"/>
      <c r="S142" s="7"/>
      <c r="T142" s="7"/>
      <c r="U142" s="7"/>
      <c r="V142" s="7"/>
      <c r="W142" s="7"/>
    </row>
    <row r="143" spans="16:23" x14ac:dyDescent="0.2">
      <c r="P143" s="7"/>
      <c r="Q143" s="7"/>
      <c r="R143" s="7"/>
      <c r="S143" s="7"/>
      <c r="T143" s="7"/>
      <c r="U143" s="7"/>
      <c r="V143" s="7"/>
      <c r="W143" s="7"/>
    </row>
    <row r="144" spans="16:23" x14ac:dyDescent="0.2">
      <c r="P144" s="7"/>
      <c r="Q144" s="7"/>
      <c r="R144" s="7"/>
      <c r="S144" s="7"/>
      <c r="T144" s="7"/>
      <c r="U144" s="7"/>
      <c r="V144" s="7"/>
      <c r="W144" s="7"/>
    </row>
    <row r="145" spans="16:23" x14ac:dyDescent="0.2">
      <c r="P145" s="7"/>
      <c r="Q145" s="7"/>
      <c r="R145" s="7"/>
      <c r="S145" s="7"/>
      <c r="T145" s="7"/>
      <c r="U145" s="7"/>
      <c r="V145" s="7"/>
      <c r="W145" s="7"/>
    </row>
    <row r="146" spans="16:23" x14ac:dyDescent="0.2">
      <c r="P146" s="7"/>
      <c r="Q146" s="7"/>
      <c r="R146" s="7"/>
      <c r="S146" s="7"/>
      <c r="T146" s="7"/>
      <c r="U146" s="7"/>
      <c r="V146" s="7"/>
      <c r="W146" s="7"/>
    </row>
    <row r="147" spans="16:23" x14ac:dyDescent="0.2">
      <c r="P147" s="7"/>
      <c r="Q147" s="7"/>
      <c r="R147" s="7"/>
      <c r="S147" s="7"/>
      <c r="T147" s="7"/>
      <c r="U147" s="7"/>
      <c r="V147" s="7"/>
      <c r="W147" s="7"/>
    </row>
    <row r="148" spans="16:23" x14ac:dyDescent="0.2">
      <c r="P148" s="7"/>
      <c r="Q148" s="7"/>
      <c r="R148" s="7"/>
      <c r="S148" s="7"/>
      <c r="T148" s="7"/>
      <c r="U148" s="7"/>
      <c r="V148" s="7"/>
      <c r="W148" s="7"/>
    </row>
    <row r="149" spans="16:23" x14ac:dyDescent="0.2">
      <c r="P149" s="7"/>
      <c r="Q149" s="7"/>
      <c r="R149" s="7"/>
      <c r="S149" s="7"/>
      <c r="T149" s="7"/>
      <c r="U149" s="7"/>
      <c r="V149" s="7"/>
      <c r="W149" s="7"/>
    </row>
    <row r="150" spans="16:23" x14ac:dyDescent="0.2">
      <c r="P150" s="7"/>
      <c r="Q150" s="7"/>
      <c r="R150" s="7"/>
      <c r="S150" s="7"/>
      <c r="T150" s="7"/>
      <c r="U150" s="7"/>
      <c r="V150" s="7"/>
      <c r="W150" s="7"/>
    </row>
    <row r="151" spans="16:23" x14ac:dyDescent="0.2">
      <c r="P151" s="7"/>
      <c r="Q151" s="7"/>
      <c r="R151" s="7"/>
      <c r="S151" s="7"/>
      <c r="T151" s="7"/>
      <c r="U151" s="7"/>
      <c r="V151" s="7"/>
      <c r="W151" s="7"/>
    </row>
    <row r="152" spans="16:23" x14ac:dyDescent="0.2">
      <c r="P152" s="7"/>
      <c r="Q152" s="7"/>
      <c r="R152" s="7"/>
      <c r="S152" s="7"/>
      <c r="T152" s="7"/>
      <c r="U152" s="7"/>
      <c r="V152" s="7"/>
      <c r="W152" s="7"/>
    </row>
    <row r="153" spans="16:23" x14ac:dyDescent="0.2">
      <c r="P153" s="7"/>
      <c r="Q153" s="7"/>
      <c r="R153" s="7"/>
      <c r="S153" s="7"/>
      <c r="T153" s="7"/>
      <c r="U153" s="7"/>
      <c r="V153" s="7"/>
      <c r="W153" s="7"/>
    </row>
    <row r="154" spans="16:23" x14ac:dyDescent="0.2">
      <c r="P154" s="7"/>
      <c r="Q154" s="7"/>
      <c r="R154" s="7"/>
      <c r="S154" s="7"/>
      <c r="T154" s="7"/>
      <c r="U154" s="7"/>
      <c r="V154" s="7"/>
      <c r="W154" s="7"/>
    </row>
    <row r="155" spans="16:23" x14ac:dyDescent="0.2">
      <c r="P155" s="7"/>
      <c r="Q155" s="7"/>
      <c r="R155" s="7"/>
      <c r="S155" s="7"/>
      <c r="T155" s="7"/>
      <c r="U155" s="7"/>
      <c r="V155" s="7"/>
      <c r="W155" s="7"/>
    </row>
    <row r="156" spans="16:23" x14ac:dyDescent="0.2">
      <c r="P156" s="7"/>
      <c r="Q156" s="7"/>
      <c r="R156" s="7"/>
      <c r="S156" s="7"/>
      <c r="T156" s="7"/>
      <c r="U156" s="7"/>
      <c r="V156" s="7"/>
      <c r="W156" s="7"/>
    </row>
    <row r="157" spans="16:23" x14ac:dyDescent="0.2">
      <c r="P157" s="7"/>
      <c r="Q157" s="7"/>
      <c r="R157" s="7"/>
      <c r="S157" s="7"/>
      <c r="T157" s="7"/>
      <c r="U157" s="7"/>
      <c r="V157" s="7"/>
      <c r="W157" s="7"/>
    </row>
    <row r="158" spans="16:23" x14ac:dyDescent="0.2">
      <c r="P158" s="7"/>
      <c r="Q158" s="7"/>
      <c r="R158" s="7"/>
      <c r="S158" s="7"/>
      <c r="T158" s="7"/>
      <c r="U158" s="7"/>
      <c r="V158" s="7"/>
      <c r="W158" s="7"/>
    </row>
    <row r="159" spans="16:23" x14ac:dyDescent="0.2">
      <c r="P159" s="7"/>
      <c r="Q159" s="7"/>
      <c r="R159" s="7"/>
      <c r="S159" s="7"/>
      <c r="T159" s="7"/>
      <c r="U159" s="7"/>
      <c r="V159" s="7"/>
      <c r="W159" s="7"/>
    </row>
    <row r="160" spans="16:23" x14ac:dyDescent="0.2">
      <c r="P160" s="7"/>
      <c r="Q160" s="7"/>
      <c r="R160" s="7"/>
      <c r="S160" s="7"/>
      <c r="T160" s="7"/>
      <c r="U160" s="7"/>
      <c r="V160" s="7"/>
      <c r="W160" s="7"/>
    </row>
    <row r="161" spans="16:23" x14ac:dyDescent="0.2">
      <c r="P161" s="7"/>
      <c r="Q161" s="7"/>
      <c r="R161" s="7"/>
      <c r="S161" s="7"/>
      <c r="T161" s="7"/>
      <c r="U161" s="7"/>
      <c r="V161" s="7"/>
      <c r="W161" s="7"/>
    </row>
    <row r="162" spans="16:23" x14ac:dyDescent="0.2">
      <c r="P162" s="7"/>
      <c r="Q162" s="7"/>
      <c r="R162" s="7"/>
      <c r="S162" s="7"/>
      <c r="T162" s="7"/>
      <c r="U162" s="7"/>
      <c r="V162" s="7"/>
      <c r="W162" s="7"/>
    </row>
    <row r="163" spans="16:23" x14ac:dyDescent="0.2">
      <c r="P163" s="7"/>
      <c r="Q163" s="7"/>
      <c r="R163" s="7"/>
      <c r="S163" s="7"/>
      <c r="T163" s="7"/>
      <c r="U163" s="7"/>
      <c r="V163" s="7"/>
      <c r="W163" s="7"/>
    </row>
    <row r="164" spans="16:23" x14ac:dyDescent="0.2">
      <c r="P164" s="7"/>
      <c r="Q164" s="7"/>
      <c r="R164" s="7"/>
      <c r="S164" s="7"/>
      <c r="T164" s="7"/>
      <c r="U164" s="7"/>
      <c r="V164" s="7"/>
      <c r="W164" s="7"/>
    </row>
    <row r="165" spans="16:23" x14ac:dyDescent="0.2">
      <c r="P165" s="7"/>
      <c r="Q165" s="7"/>
      <c r="R165" s="7"/>
      <c r="S165" s="7"/>
      <c r="T165" s="7"/>
      <c r="U165" s="7"/>
      <c r="V165" s="7"/>
      <c r="W165" s="7"/>
    </row>
    <row r="166" spans="16:23" x14ac:dyDescent="0.2">
      <c r="P166" s="7"/>
      <c r="Q166" s="7"/>
      <c r="R166" s="7"/>
      <c r="S166" s="7"/>
      <c r="T166" s="7"/>
      <c r="U166" s="7"/>
      <c r="V166" s="7"/>
      <c r="W166" s="7"/>
    </row>
    <row r="167" spans="16:23" x14ac:dyDescent="0.2">
      <c r="P167" s="7"/>
      <c r="Q167" s="7"/>
      <c r="R167" s="7"/>
      <c r="S167" s="7"/>
      <c r="T167" s="7"/>
      <c r="U167" s="7"/>
      <c r="V167" s="7"/>
      <c r="W167" s="7"/>
    </row>
    <row r="168" spans="16:23" x14ac:dyDescent="0.2">
      <c r="P168" s="7"/>
      <c r="Q168" s="7"/>
      <c r="R168" s="7"/>
      <c r="S168" s="7"/>
      <c r="T168" s="7"/>
      <c r="U168" s="7"/>
      <c r="V168" s="7"/>
      <c r="W168" s="7"/>
    </row>
    <row r="169" spans="16:23" x14ac:dyDescent="0.2">
      <c r="P169" s="7"/>
      <c r="Q169" s="7"/>
      <c r="R169" s="7"/>
      <c r="S169" s="7"/>
      <c r="T169" s="7"/>
      <c r="U169" s="7"/>
      <c r="V169" s="7"/>
      <c r="W169" s="7"/>
    </row>
    <row r="170" spans="16:23" x14ac:dyDescent="0.2">
      <c r="P170" s="7"/>
      <c r="Q170" s="7"/>
      <c r="R170" s="7"/>
      <c r="S170" s="7"/>
      <c r="T170" s="7"/>
      <c r="U170" s="7"/>
      <c r="V170" s="7"/>
      <c r="W170" s="7"/>
    </row>
    <row r="171" spans="16:23" x14ac:dyDescent="0.2">
      <c r="P171" s="7"/>
      <c r="Q171" s="7"/>
      <c r="R171" s="7"/>
      <c r="S171" s="7"/>
      <c r="T171" s="7"/>
      <c r="U171" s="7"/>
      <c r="V171" s="7"/>
      <c r="W171" s="7"/>
    </row>
    <row r="172" spans="16:23" x14ac:dyDescent="0.2">
      <c r="P172" s="7"/>
      <c r="Q172" s="7"/>
      <c r="R172" s="7"/>
      <c r="S172" s="7"/>
      <c r="T172" s="7"/>
      <c r="U172" s="7"/>
      <c r="V172" s="7"/>
      <c r="W172" s="7"/>
    </row>
    <row r="173" spans="16:23" x14ac:dyDescent="0.2">
      <c r="P173" s="7"/>
      <c r="Q173" s="7"/>
      <c r="R173" s="7"/>
      <c r="S173" s="7"/>
      <c r="T173" s="7"/>
      <c r="U173" s="7"/>
      <c r="V173" s="7"/>
      <c r="W173" s="7"/>
    </row>
    <row r="174" spans="16:23" x14ac:dyDescent="0.2">
      <c r="P174" s="7"/>
      <c r="Q174" s="7"/>
      <c r="R174" s="7"/>
      <c r="S174" s="7"/>
      <c r="T174" s="7"/>
      <c r="U174" s="7"/>
      <c r="V174" s="7"/>
      <c r="W174" s="7"/>
    </row>
    <row r="175" spans="16:23" x14ac:dyDescent="0.2">
      <c r="P175" s="7"/>
      <c r="Q175" s="7"/>
      <c r="R175" s="7"/>
      <c r="S175" s="7"/>
      <c r="T175" s="7"/>
      <c r="U175" s="7"/>
      <c r="V175" s="7"/>
      <c r="W175" s="7"/>
    </row>
    <row r="176" spans="16:23" x14ac:dyDescent="0.2">
      <c r="P176" s="7"/>
      <c r="Q176" s="7"/>
      <c r="R176" s="7"/>
      <c r="S176" s="7"/>
      <c r="T176" s="7"/>
      <c r="U176" s="7"/>
      <c r="V176" s="7"/>
      <c r="W176" s="7"/>
    </row>
    <row r="177" spans="16:23" x14ac:dyDescent="0.2">
      <c r="P177" s="7"/>
      <c r="Q177" s="7"/>
      <c r="R177" s="7"/>
      <c r="S177" s="7"/>
      <c r="T177" s="7"/>
      <c r="U177" s="7"/>
      <c r="V177" s="7"/>
      <c r="W177" s="7"/>
    </row>
    <row r="178" spans="16:23" x14ac:dyDescent="0.2">
      <c r="P178" s="7"/>
      <c r="Q178" s="7"/>
      <c r="R178" s="7"/>
      <c r="S178" s="7"/>
      <c r="T178" s="7"/>
      <c r="U178" s="7"/>
      <c r="V178" s="7"/>
      <c r="W178" s="7"/>
    </row>
    <row r="179" spans="16:23" x14ac:dyDescent="0.2">
      <c r="P179" s="7"/>
      <c r="Q179" s="7"/>
      <c r="R179" s="7"/>
      <c r="S179" s="7"/>
      <c r="T179" s="7"/>
      <c r="U179" s="7"/>
      <c r="V179" s="7"/>
      <c r="W179" s="7"/>
    </row>
    <row r="180" spans="16:23" x14ac:dyDescent="0.2">
      <c r="P180" s="7"/>
      <c r="Q180" s="7"/>
      <c r="R180" s="7"/>
      <c r="S180" s="7"/>
      <c r="T180" s="7"/>
      <c r="U180" s="7"/>
      <c r="V180" s="7"/>
      <c r="W180" s="7"/>
    </row>
    <row r="181" spans="16:23" x14ac:dyDescent="0.2">
      <c r="P181" s="7"/>
      <c r="Q181" s="7"/>
      <c r="R181" s="7"/>
      <c r="S181" s="7"/>
      <c r="T181" s="7"/>
      <c r="U181" s="7"/>
      <c r="V181" s="7"/>
      <c r="W181" s="7"/>
    </row>
    <row r="182" spans="16:23" x14ac:dyDescent="0.2">
      <c r="P182" s="7"/>
      <c r="Q182" s="7"/>
      <c r="R182" s="7"/>
      <c r="S182" s="7"/>
      <c r="T182" s="7"/>
      <c r="U182" s="7"/>
      <c r="V182" s="7"/>
      <c r="W182" s="7"/>
    </row>
    <row r="183" spans="16:23" x14ac:dyDescent="0.2">
      <c r="P183" s="7"/>
      <c r="Q183" s="7"/>
      <c r="R183" s="7"/>
      <c r="S183" s="7"/>
      <c r="T183" s="7"/>
      <c r="U183" s="7"/>
      <c r="V183" s="7"/>
      <c r="W183" s="7"/>
    </row>
    <row r="184" spans="16:23" x14ac:dyDescent="0.2">
      <c r="P184" s="7"/>
      <c r="Q184" s="7"/>
      <c r="R184" s="7"/>
      <c r="S184" s="7"/>
      <c r="T184" s="7"/>
      <c r="U184" s="7"/>
      <c r="V184" s="7"/>
      <c r="W184" s="7"/>
    </row>
    <row r="185" spans="16:23" x14ac:dyDescent="0.2">
      <c r="P185" s="7"/>
      <c r="Q185" s="7"/>
      <c r="R185" s="7"/>
      <c r="S185" s="7"/>
      <c r="T185" s="7"/>
      <c r="U185" s="7"/>
      <c r="V185" s="7"/>
      <c r="W185" s="7"/>
    </row>
    <row r="186" spans="16:23" x14ac:dyDescent="0.2">
      <c r="P186" s="7"/>
      <c r="Q186" s="7"/>
      <c r="R186" s="7"/>
      <c r="S186" s="7"/>
      <c r="T186" s="7"/>
      <c r="U186" s="7"/>
      <c r="V186" s="7"/>
      <c r="W186" s="7"/>
    </row>
    <row r="187" spans="16:23" x14ac:dyDescent="0.2">
      <c r="P187" s="7"/>
      <c r="Q187" s="7"/>
      <c r="R187" s="7"/>
      <c r="S187" s="7"/>
      <c r="T187" s="7"/>
      <c r="U187" s="7"/>
      <c r="V187" s="7"/>
      <c r="W187" s="7"/>
    </row>
    <row r="188" spans="16:23" x14ac:dyDescent="0.2">
      <c r="P188" s="7"/>
      <c r="Q188" s="7"/>
      <c r="R188" s="7"/>
      <c r="S188" s="7"/>
      <c r="T188" s="7"/>
      <c r="U188" s="7"/>
      <c r="V188" s="7"/>
      <c r="W188" s="7"/>
    </row>
    <row r="189" spans="16:23" x14ac:dyDescent="0.2">
      <c r="P189" s="7"/>
      <c r="Q189" s="7"/>
      <c r="R189" s="7"/>
      <c r="S189" s="7"/>
      <c r="T189" s="7"/>
      <c r="U189" s="7"/>
      <c r="V189" s="7"/>
      <c r="W189" s="7"/>
    </row>
    <row r="190" spans="16:23" x14ac:dyDescent="0.2">
      <c r="P190" s="7"/>
      <c r="Q190" s="7"/>
      <c r="R190" s="7"/>
      <c r="S190" s="7"/>
      <c r="T190" s="7"/>
      <c r="U190" s="7"/>
      <c r="V190" s="7"/>
      <c r="W190" s="7"/>
    </row>
    <row r="191" spans="16:23" x14ac:dyDescent="0.2">
      <c r="P191" s="7"/>
      <c r="Q191" s="7"/>
      <c r="R191" s="7"/>
      <c r="S191" s="7"/>
      <c r="T191" s="7"/>
      <c r="U191" s="7"/>
      <c r="V191" s="7"/>
      <c r="W191" s="7"/>
    </row>
    <row r="192" spans="16:23" x14ac:dyDescent="0.2">
      <c r="P192" s="7"/>
      <c r="Q192" s="7"/>
      <c r="R192" s="7"/>
      <c r="S192" s="7"/>
      <c r="T192" s="7"/>
      <c r="U192" s="7"/>
      <c r="V192" s="7"/>
      <c r="W192" s="7"/>
    </row>
    <row r="193" spans="16:23" x14ac:dyDescent="0.2">
      <c r="P193" s="7"/>
      <c r="Q193" s="7"/>
      <c r="R193" s="7"/>
      <c r="S193" s="7"/>
      <c r="T193" s="7"/>
      <c r="U193" s="7"/>
      <c r="V193" s="7"/>
      <c r="W193" s="7"/>
    </row>
    <row r="194" spans="16:23" x14ac:dyDescent="0.2">
      <c r="P194" s="7"/>
      <c r="Q194" s="7"/>
      <c r="R194" s="7"/>
      <c r="S194" s="7"/>
      <c r="T194" s="7"/>
      <c r="U194" s="7"/>
      <c r="V194" s="7"/>
      <c r="W194" s="7"/>
    </row>
    <row r="223" spans="9:35" x14ac:dyDescent="0.2">
      <c r="I223" s="23">
        <f>I224-90</f>
        <v>40</v>
      </c>
      <c r="J223" s="23">
        <f>PI()*I223/180</f>
        <v>0.69813170079773179</v>
      </c>
      <c r="K223" s="23">
        <f>L223/10</f>
        <v>2.2000000000000002</v>
      </c>
      <c r="L223" s="23">
        <v>22</v>
      </c>
      <c r="M223" s="23"/>
      <c r="N223" s="25" t="s">
        <v>12</v>
      </c>
      <c r="O223" s="25" t="s">
        <v>3</v>
      </c>
      <c r="P223" s="23">
        <v>0</v>
      </c>
      <c r="Q223" s="23">
        <f>L225*L239</f>
        <v>1.179708442403226</v>
      </c>
      <c r="R223" s="23"/>
      <c r="S223" s="25" t="s">
        <v>14</v>
      </c>
      <c r="T223" s="25" t="s">
        <v>3</v>
      </c>
      <c r="U223" s="23">
        <f>Q223</f>
        <v>1.179708442403226</v>
      </c>
      <c r="V223" s="26">
        <f>Q223+Q226</f>
        <v>2.9615156964543132</v>
      </c>
      <c r="W223" s="2"/>
      <c r="X223" s="2"/>
      <c r="Y223" s="2"/>
      <c r="Z223" s="2"/>
      <c r="AA223" s="2"/>
      <c r="AB223" s="2" t="s">
        <v>18</v>
      </c>
      <c r="AC223" s="2" t="s">
        <v>3</v>
      </c>
      <c r="AD223" s="2">
        <v>0</v>
      </c>
      <c r="AE223" s="2">
        <f>8*AA227</f>
        <v>7.9192797160060762</v>
      </c>
      <c r="AF223" s="2" t="s">
        <v>22</v>
      </c>
      <c r="AG223" s="2" t="s">
        <v>3</v>
      </c>
      <c r="AH223" s="2">
        <v>0</v>
      </c>
      <c r="AI223" s="2">
        <f>AD225</f>
        <v>4.9577640195517629</v>
      </c>
    </row>
    <row r="224" spans="9:35" x14ac:dyDescent="0.2">
      <c r="I224" s="23">
        <v>130</v>
      </c>
      <c r="J224" s="4"/>
      <c r="K224" s="4"/>
      <c r="L224" s="4"/>
      <c r="M224" s="4"/>
      <c r="N224" s="4"/>
      <c r="O224" s="5" t="s">
        <v>4</v>
      </c>
      <c r="P224" s="4">
        <v>0</v>
      </c>
      <c r="Q224" s="4">
        <f>L226*L239</f>
        <v>-0.98989291891727049</v>
      </c>
      <c r="R224" s="4"/>
      <c r="S224" s="4"/>
      <c r="T224" s="5" t="s">
        <v>4</v>
      </c>
      <c r="U224" s="4">
        <f>Q224</f>
        <v>-0.98989291891727049</v>
      </c>
      <c r="V224" s="2">
        <f>Q224+Q227</f>
        <v>1.1335822774085367</v>
      </c>
      <c r="W224" s="2"/>
      <c r="X224" s="2"/>
      <c r="Y224" s="2"/>
      <c r="Z224" s="2"/>
      <c r="AA224" s="2"/>
      <c r="AB224" s="2"/>
      <c r="AC224" s="2" t="s">
        <v>4</v>
      </c>
      <c r="AD224" s="2">
        <v>0</v>
      </c>
      <c r="AE224" s="2">
        <f>8*Z227</f>
        <v>1.1335822774085369</v>
      </c>
      <c r="AF224" s="2"/>
      <c r="AG224" s="2" t="s">
        <v>4</v>
      </c>
      <c r="AH224" s="2">
        <v>0</v>
      </c>
      <c r="AI224" s="2">
        <v>0</v>
      </c>
    </row>
    <row r="225" spans="9:35" x14ac:dyDescent="0.2">
      <c r="I225" s="4" t="s">
        <v>0</v>
      </c>
      <c r="J225" s="2" t="s">
        <v>3</v>
      </c>
      <c r="K225" s="4">
        <v>0</v>
      </c>
      <c r="L225" s="4">
        <f>L227</f>
        <v>1.6852977748617517</v>
      </c>
      <c r="M225" s="4"/>
      <c r="N225" s="4"/>
      <c r="O225" s="4"/>
      <c r="P225" s="4"/>
      <c r="Q225" s="4"/>
      <c r="R225" s="4"/>
      <c r="S225" s="4"/>
      <c r="T225" s="4"/>
      <c r="U225" s="4"/>
      <c r="V225" s="2"/>
      <c r="W225" s="2"/>
      <c r="X225" s="2"/>
      <c r="Y225" s="2"/>
      <c r="Z225" s="2"/>
      <c r="AA225" s="2"/>
      <c r="AB225" s="2" t="s">
        <v>21</v>
      </c>
      <c r="AC225" s="2" t="s">
        <v>3</v>
      </c>
      <c r="AD225" s="2">
        <f>AE223-V226</f>
        <v>4.9577640195517629</v>
      </c>
      <c r="AE225" s="2">
        <f>AE223</f>
        <v>7.9192797160060762</v>
      </c>
      <c r="AF225" s="2"/>
      <c r="AG225" s="2"/>
      <c r="AH225" s="2"/>
      <c r="AI225" s="2"/>
    </row>
    <row r="226" spans="9:35" x14ac:dyDescent="0.2">
      <c r="I226" s="4"/>
      <c r="J226" s="2" t="s">
        <v>4</v>
      </c>
      <c r="K226" s="4">
        <v>0</v>
      </c>
      <c r="L226" s="4">
        <f>L230</f>
        <v>-1.4141327413103866</v>
      </c>
      <c r="M226" s="4"/>
      <c r="N226" s="5" t="s">
        <v>13</v>
      </c>
      <c r="O226" s="5" t="s">
        <v>3</v>
      </c>
      <c r="P226" s="4">
        <v>0</v>
      </c>
      <c r="Q226" s="5">
        <f>-L226*K239</f>
        <v>1.7818072540510872</v>
      </c>
      <c r="R226" s="4"/>
      <c r="S226" s="5" t="s">
        <v>15</v>
      </c>
      <c r="T226" s="5" t="s">
        <v>3</v>
      </c>
      <c r="U226" s="4">
        <v>0</v>
      </c>
      <c r="V226" s="2">
        <f>V223</f>
        <v>2.9615156964543132</v>
      </c>
      <c r="W226" s="2"/>
      <c r="X226" s="2" t="s">
        <v>16</v>
      </c>
      <c r="Y226" s="2" t="s">
        <v>17</v>
      </c>
      <c r="Z226" s="2" t="s">
        <v>19</v>
      </c>
      <c r="AA226" s="2" t="s">
        <v>20</v>
      </c>
      <c r="AB226" s="2"/>
      <c r="AC226" s="2" t="s">
        <v>4</v>
      </c>
      <c r="AD226" s="2">
        <v>0</v>
      </c>
      <c r="AE226" s="2">
        <f>AE224</f>
        <v>1.1335822774085369</v>
      </c>
      <c r="AF226" s="2"/>
      <c r="AG226" s="2"/>
      <c r="AH226" s="2"/>
      <c r="AI226" s="2"/>
    </row>
    <row r="227" spans="9:35" x14ac:dyDescent="0.2">
      <c r="I227" s="4" t="s">
        <v>1</v>
      </c>
      <c r="J227" s="2" t="s">
        <v>3</v>
      </c>
      <c r="K227" s="4">
        <v>0</v>
      </c>
      <c r="L227" s="4">
        <f>K223*COS(J223)</f>
        <v>1.6852977748617517</v>
      </c>
      <c r="M227" s="4"/>
      <c r="N227" s="4"/>
      <c r="O227" s="5" t="s">
        <v>4</v>
      </c>
      <c r="P227" s="4">
        <v>0</v>
      </c>
      <c r="Q227" s="4">
        <f>L225*K239</f>
        <v>2.1234751963258072</v>
      </c>
      <c r="R227" s="4"/>
      <c r="S227" s="4"/>
      <c r="T227" s="5" t="s">
        <v>4</v>
      </c>
      <c r="U227" s="4">
        <v>0</v>
      </c>
      <c r="V227" s="2">
        <f>V224</f>
        <v>1.1335822774085367</v>
      </c>
      <c r="W227" s="2"/>
      <c r="X227" s="2"/>
      <c r="Y227" s="2">
        <f>ASIN(V227/8)</f>
        <v>0.14217629506825022</v>
      </c>
      <c r="Z227" s="2">
        <f>SIN(Y227)</f>
        <v>0.14169778467606711</v>
      </c>
      <c r="AA227" s="2">
        <f>COS(Y227)</f>
        <v>0.98990996450075952</v>
      </c>
      <c r="AB227" s="2"/>
      <c r="AC227" s="2"/>
      <c r="AD227" s="2"/>
      <c r="AE227" s="2"/>
      <c r="AF227" s="2"/>
      <c r="AG227" s="2"/>
      <c r="AH227" s="2"/>
      <c r="AI227" s="2"/>
    </row>
    <row r="228" spans="9:35" x14ac:dyDescent="0.2">
      <c r="I228" s="4"/>
      <c r="J228" s="2" t="s">
        <v>4</v>
      </c>
      <c r="K228" s="4">
        <v>0</v>
      </c>
      <c r="L228" s="4">
        <v>0</v>
      </c>
      <c r="M228" s="4"/>
      <c r="N228" s="4"/>
      <c r="O228" s="4"/>
      <c r="P228" s="4"/>
      <c r="Q228" s="4"/>
      <c r="R228" s="4"/>
      <c r="S228" s="4"/>
      <c r="T228" s="4"/>
      <c r="U228" s="4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9:35" x14ac:dyDescent="0.2">
      <c r="I229" s="4" t="s">
        <v>2</v>
      </c>
      <c r="J229" s="2" t="s">
        <v>3</v>
      </c>
      <c r="K229" s="4">
        <v>0</v>
      </c>
      <c r="L229" s="4">
        <v>0</v>
      </c>
      <c r="M229" s="4"/>
      <c r="N229" s="5" t="s">
        <v>12</v>
      </c>
      <c r="O229" s="5" t="s">
        <v>3</v>
      </c>
      <c r="P229" s="4">
        <f>Q229-Q223</f>
        <v>4.9577640195517629</v>
      </c>
      <c r="Q229" s="4">
        <f>P232</f>
        <v>6.1374724619549887</v>
      </c>
      <c r="R229" s="4"/>
      <c r="S229" s="4"/>
      <c r="T229" s="4"/>
      <c r="U229" s="4"/>
      <c r="V229" s="4"/>
      <c r="W229" s="4"/>
      <c r="X229" s="4"/>
      <c r="Y229" s="4"/>
      <c r="Z229" s="4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9:35" x14ac:dyDescent="0.2">
      <c r="I230" s="4"/>
      <c r="J230" s="2" t="s">
        <v>4</v>
      </c>
      <c r="K230" s="4">
        <v>0</v>
      </c>
      <c r="L230" s="4">
        <f>-K223*SIN(J223)</f>
        <v>-1.4141327413103866</v>
      </c>
      <c r="M230" s="4"/>
      <c r="N230" s="4"/>
      <c r="O230" s="5" t="s">
        <v>4</v>
      </c>
      <c r="P230" s="4">
        <f>Q230-Q224</f>
        <v>0</v>
      </c>
      <c r="Q230" s="4">
        <f>P233</f>
        <v>-0.98989291891727027</v>
      </c>
      <c r="R230" s="4"/>
      <c r="S230" s="4"/>
      <c r="T230" s="4"/>
      <c r="U230" s="4"/>
      <c r="V230" s="4"/>
      <c r="W230" s="4"/>
      <c r="X230" s="4"/>
      <c r="Y230" s="4"/>
      <c r="Z230" s="4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9:35" x14ac:dyDescent="0.2"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9:35" x14ac:dyDescent="0.2">
      <c r="I232" s="3"/>
      <c r="J232" s="4"/>
      <c r="K232" s="3"/>
      <c r="L232" s="4"/>
      <c r="M232" s="3"/>
      <c r="N232" s="5" t="s">
        <v>13</v>
      </c>
      <c r="O232" s="5" t="s">
        <v>3</v>
      </c>
      <c r="P232" s="4">
        <f>Q232-Q226</f>
        <v>6.1374724619549887</v>
      </c>
      <c r="Q232" s="5">
        <f>AE223</f>
        <v>7.9192797160060762</v>
      </c>
      <c r="R232" s="3"/>
      <c r="S232" s="3"/>
      <c r="T232" s="3"/>
      <c r="U232" s="3"/>
      <c r="V232" s="3"/>
      <c r="W232" s="3"/>
      <c r="X232" s="3"/>
      <c r="Y232" s="3"/>
      <c r="Z232" s="3"/>
    </row>
    <row r="233" spans="9:35" x14ac:dyDescent="0.2">
      <c r="I233" s="3"/>
      <c r="J233" s="4"/>
      <c r="K233" s="3"/>
      <c r="L233" s="4"/>
      <c r="M233" s="3"/>
      <c r="N233" s="4"/>
      <c r="O233" s="5" t="s">
        <v>4</v>
      </c>
      <c r="P233" s="4">
        <f>Q233-Q227</f>
        <v>-0.98989291891727027</v>
      </c>
      <c r="Q233" s="4">
        <f>AE224</f>
        <v>1.1335822774085369</v>
      </c>
      <c r="R233" s="3"/>
      <c r="S233" s="3"/>
      <c r="T233" s="3"/>
      <c r="U233" s="3"/>
      <c r="V233" s="3"/>
      <c r="W233" s="3"/>
      <c r="X233" s="3"/>
      <c r="Y233" s="3"/>
      <c r="Z233" s="3"/>
    </row>
    <row r="238" spans="9:35" x14ac:dyDescent="0.2">
      <c r="I238" s="4"/>
      <c r="J238" s="5" t="s">
        <v>23</v>
      </c>
      <c r="K238" s="5" t="s">
        <v>11</v>
      </c>
      <c r="L238" s="5" t="s">
        <v>10</v>
      </c>
    </row>
    <row r="239" spans="9:35" x14ac:dyDescent="0.2">
      <c r="I239" s="23">
        <v>18</v>
      </c>
      <c r="J239" s="24">
        <f>I239/10</f>
        <v>1.8</v>
      </c>
      <c r="K239" s="23">
        <f>J239*L239</f>
        <v>1.26</v>
      </c>
      <c r="L239" s="23">
        <f>M239/10</f>
        <v>0.7</v>
      </c>
      <c r="M239" s="24">
        <v>7</v>
      </c>
    </row>
    <row r="246" spans="9:18" x14ac:dyDescent="0.2">
      <c r="J246" s="1"/>
      <c r="K246" s="3"/>
      <c r="L246" s="3"/>
      <c r="M246" s="4"/>
      <c r="N246" s="4" t="s">
        <v>3</v>
      </c>
      <c r="O246" s="3" t="s">
        <v>5</v>
      </c>
      <c r="P246" s="3" t="s">
        <v>6</v>
      </c>
      <c r="Q246" s="3" t="s">
        <v>7</v>
      </c>
      <c r="R246" s="3" t="s">
        <v>8</v>
      </c>
    </row>
    <row r="247" spans="9:18" x14ac:dyDescent="0.2">
      <c r="I247" s="4">
        <v>6</v>
      </c>
      <c r="J247" s="3">
        <v>64</v>
      </c>
      <c r="K247" s="3">
        <f>I247*I247</f>
        <v>36</v>
      </c>
      <c r="L247" s="3">
        <f>J247-K247</f>
        <v>28</v>
      </c>
      <c r="M247" s="3">
        <f>SQRT(L247)</f>
        <v>5.2915026221291814</v>
      </c>
      <c r="N247" s="3"/>
      <c r="O247" s="4"/>
      <c r="P247" s="3"/>
      <c r="Q247" s="3"/>
      <c r="R247" s="3"/>
    </row>
    <row r="248" spans="9:18" x14ac:dyDescent="0.2">
      <c r="I248" s="4">
        <v>6.5750000000000002</v>
      </c>
      <c r="J248" s="3">
        <f>J247</f>
        <v>64</v>
      </c>
      <c r="K248" s="3">
        <f t="shared" ref="K248:K268" si="0">I248*I248</f>
        <v>43.230625000000003</v>
      </c>
      <c r="L248" s="3">
        <f t="shared" ref="L248:L266" si="1">J248-K248</f>
        <v>20.769374999999997</v>
      </c>
      <c r="M248" s="3">
        <f t="shared" ref="M248:M267" si="2">SQRT(L248)</f>
        <v>4.5573429759016379</v>
      </c>
      <c r="N248" s="3"/>
      <c r="O248" s="4"/>
      <c r="P248" s="3"/>
      <c r="Q248" s="3"/>
      <c r="R248" s="3"/>
    </row>
    <row r="249" spans="9:18" x14ac:dyDescent="0.2">
      <c r="I249" s="4">
        <v>6.65</v>
      </c>
      <c r="J249" s="3">
        <f t="shared" ref="J249:J267" si="3">J248</f>
        <v>64</v>
      </c>
      <c r="K249" s="3">
        <f t="shared" si="0"/>
        <v>44.222500000000004</v>
      </c>
      <c r="L249" s="3">
        <f t="shared" si="1"/>
        <v>19.777499999999996</v>
      </c>
      <c r="M249" s="3">
        <f t="shared" si="2"/>
        <v>4.4471901241120779</v>
      </c>
      <c r="N249" s="3"/>
      <c r="O249" s="4"/>
      <c r="P249" s="3"/>
      <c r="Q249" s="3"/>
      <c r="R249" s="3"/>
    </row>
    <row r="250" spans="9:18" x14ac:dyDescent="0.2">
      <c r="I250" s="4">
        <v>6.7249999999999996</v>
      </c>
      <c r="J250" s="3">
        <f t="shared" si="3"/>
        <v>64</v>
      </c>
      <c r="K250" s="3">
        <f t="shared" si="0"/>
        <v>45.225624999999994</v>
      </c>
      <c r="L250" s="3">
        <f t="shared" si="1"/>
        <v>18.774375000000006</v>
      </c>
      <c r="M250" s="3">
        <f t="shared" si="2"/>
        <v>4.3329406873392582</v>
      </c>
      <c r="N250" s="3"/>
      <c r="O250" s="4"/>
      <c r="P250" s="3"/>
      <c r="Q250" s="3"/>
      <c r="R250" s="3"/>
    </row>
    <row r="251" spans="9:18" x14ac:dyDescent="0.2">
      <c r="I251" s="4">
        <v>6.8</v>
      </c>
      <c r="J251" s="3">
        <f t="shared" si="3"/>
        <v>64</v>
      </c>
      <c r="K251" s="3">
        <f t="shared" si="0"/>
        <v>46.239999999999995</v>
      </c>
      <c r="L251" s="3">
        <f t="shared" si="1"/>
        <v>17.760000000000005</v>
      </c>
      <c r="M251" s="3">
        <f t="shared" si="2"/>
        <v>4.2142615011410962</v>
      </c>
      <c r="N251" s="3"/>
      <c r="O251" s="4"/>
      <c r="P251" s="3"/>
      <c r="Q251" s="3"/>
      <c r="R251" s="3"/>
    </row>
    <row r="252" spans="9:18" x14ac:dyDescent="0.2">
      <c r="I252" s="4">
        <v>6.875</v>
      </c>
      <c r="J252" s="3">
        <f t="shared" si="3"/>
        <v>64</v>
      </c>
      <c r="K252" s="3">
        <f t="shared" si="0"/>
        <v>47.265625</v>
      </c>
      <c r="L252" s="3">
        <f t="shared" si="1"/>
        <v>16.734375</v>
      </c>
      <c r="M252" s="3">
        <f t="shared" si="2"/>
        <v>4.0907670429883929</v>
      </c>
      <c r="N252" s="3"/>
      <c r="O252" s="4"/>
      <c r="P252" s="3"/>
      <c r="Q252" s="3"/>
      <c r="R252" s="3"/>
    </row>
    <row r="253" spans="9:18" x14ac:dyDescent="0.2">
      <c r="I253" s="4">
        <v>6.95</v>
      </c>
      <c r="J253" s="3">
        <f t="shared" si="3"/>
        <v>64</v>
      </c>
      <c r="K253" s="3">
        <f t="shared" si="0"/>
        <v>48.302500000000002</v>
      </c>
      <c r="L253" s="3">
        <f t="shared" si="1"/>
        <v>15.697499999999998</v>
      </c>
      <c r="M253" s="3">
        <f t="shared" si="2"/>
        <v>3.962007067131506</v>
      </c>
      <c r="N253" s="3"/>
      <c r="O253" s="4"/>
      <c r="P253" s="3"/>
      <c r="Q253" s="3"/>
      <c r="R253" s="3"/>
    </row>
    <row r="254" spans="9:18" x14ac:dyDescent="0.2">
      <c r="I254" s="4">
        <v>7.0250000000000004</v>
      </c>
      <c r="J254" s="3">
        <f t="shared" si="3"/>
        <v>64</v>
      </c>
      <c r="K254" s="3">
        <f t="shared" si="0"/>
        <v>49.350625000000008</v>
      </c>
      <c r="L254" s="3">
        <f t="shared" si="1"/>
        <v>14.649374999999992</v>
      </c>
      <c r="M254" s="3">
        <f t="shared" si="2"/>
        <v>3.8274501956263247</v>
      </c>
      <c r="N254" s="3"/>
      <c r="O254" s="4"/>
      <c r="P254" s="3"/>
      <c r="Q254" s="3"/>
      <c r="R254" s="3"/>
    </row>
    <row r="255" spans="9:18" x14ac:dyDescent="0.2">
      <c r="I255" s="4">
        <v>7.1</v>
      </c>
      <c r="J255" s="3">
        <f t="shared" si="3"/>
        <v>64</v>
      </c>
      <c r="K255" s="3">
        <f t="shared" si="0"/>
        <v>50.41</v>
      </c>
      <c r="L255" s="3">
        <f t="shared" si="1"/>
        <v>13.590000000000003</v>
      </c>
      <c r="M255" s="3">
        <f t="shared" si="2"/>
        <v>3.6864617182333528</v>
      </c>
      <c r="N255" s="3"/>
      <c r="O255" s="4"/>
      <c r="P255" s="3"/>
      <c r="Q255" s="3"/>
      <c r="R255" s="3"/>
    </row>
    <row r="256" spans="9:18" x14ac:dyDescent="0.2">
      <c r="I256" s="4">
        <v>7.1749999999999998</v>
      </c>
      <c r="J256" s="3">
        <f t="shared" si="3"/>
        <v>64</v>
      </c>
      <c r="K256" s="3">
        <f t="shared" si="0"/>
        <v>51.480624999999996</v>
      </c>
      <c r="L256" s="3">
        <f t="shared" si="1"/>
        <v>12.519375000000004</v>
      </c>
      <c r="M256" s="3">
        <f t="shared" si="2"/>
        <v>3.5382728837668815</v>
      </c>
      <c r="N256" s="3"/>
      <c r="O256" s="4"/>
      <c r="P256" s="3"/>
      <c r="Q256" s="3"/>
      <c r="R256" s="3"/>
    </row>
    <row r="257" spans="9:18" x14ac:dyDescent="0.2">
      <c r="I257" s="4">
        <v>7.25</v>
      </c>
      <c r="J257" s="3">
        <f t="shared" si="3"/>
        <v>64</v>
      </c>
      <c r="K257" s="3">
        <f t="shared" si="0"/>
        <v>52.5625</v>
      </c>
      <c r="L257" s="3">
        <f t="shared" si="1"/>
        <v>11.4375</v>
      </c>
      <c r="M257" s="3">
        <f t="shared" si="2"/>
        <v>3.3819373146171707</v>
      </c>
      <c r="N257" s="3"/>
      <c r="O257" s="4"/>
      <c r="P257" s="3"/>
      <c r="Q257" s="3"/>
      <c r="R257" s="3"/>
    </row>
    <row r="258" spans="9:18" x14ac:dyDescent="0.2">
      <c r="I258" s="4">
        <v>7.3250000000000002</v>
      </c>
      <c r="J258" s="3">
        <f t="shared" si="3"/>
        <v>64</v>
      </c>
      <c r="K258" s="3">
        <f t="shared" si="0"/>
        <v>53.655625000000001</v>
      </c>
      <c r="L258" s="3">
        <f t="shared" si="1"/>
        <v>10.344374999999999</v>
      </c>
      <c r="M258" s="3">
        <f t="shared" si="2"/>
        <v>3.216267246358735</v>
      </c>
      <c r="N258" s="3"/>
      <c r="O258" s="4"/>
      <c r="P258" s="3"/>
      <c r="Q258" s="3"/>
      <c r="R258" s="3"/>
    </row>
    <row r="259" spans="9:18" x14ac:dyDescent="0.2">
      <c r="I259" s="4">
        <v>7.4</v>
      </c>
      <c r="J259" s="3">
        <f t="shared" si="3"/>
        <v>64</v>
      </c>
      <c r="K259" s="3">
        <f t="shared" si="0"/>
        <v>54.760000000000005</v>
      </c>
      <c r="L259" s="3">
        <f t="shared" si="1"/>
        <v>9.2399999999999949</v>
      </c>
      <c r="M259" s="3">
        <f t="shared" si="2"/>
        <v>3.0397368307141317</v>
      </c>
      <c r="N259" s="3"/>
      <c r="O259" s="4"/>
      <c r="P259" s="3"/>
      <c r="Q259" s="3"/>
      <c r="R259" s="3"/>
    </row>
    <row r="260" spans="9:18" x14ac:dyDescent="0.2">
      <c r="I260" s="4">
        <v>7.4749999999999996</v>
      </c>
      <c r="J260" s="3">
        <f t="shared" si="3"/>
        <v>64</v>
      </c>
      <c r="K260" s="3">
        <f t="shared" si="0"/>
        <v>55.875624999999992</v>
      </c>
      <c r="L260" s="3">
        <f t="shared" si="1"/>
        <v>8.1243750000000077</v>
      </c>
      <c r="M260" s="3">
        <f t="shared" si="2"/>
        <v>2.8503289283870394</v>
      </c>
      <c r="N260" s="3"/>
      <c r="O260" s="4"/>
      <c r="P260" s="3"/>
      <c r="Q260" s="3"/>
      <c r="R260" s="3"/>
    </row>
    <row r="261" spans="9:18" x14ac:dyDescent="0.2">
      <c r="I261" s="4">
        <v>7.55</v>
      </c>
      <c r="J261" s="3">
        <f t="shared" si="3"/>
        <v>64</v>
      </c>
      <c r="K261" s="3">
        <f t="shared" si="0"/>
        <v>57.002499999999998</v>
      </c>
      <c r="L261" s="3">
        <f t="shared" si="1"/>
        <v>6.9975000000000023</v>
      </c>
      <c r="M261" s="3">
        <f t="shared" si="2"/>
        <v>2.64527881328226</v>
      </c>
      <c r="N261" s="3"/>
      <c r="O261" s="4"/>
      <c r="P261" s="3"/>
      <c r="Q261" s="3"/>
      <c r="R261" s="3"/>
    </row>
    <row r="262" spans="9:18" x14ac:dyDescent="0.2">
      <c r="I262" s="4">
        <v>7.625</v>
      </c>
      <c r="J262" s="3">
        <f t="shared" si="3"/>
        <v>64</v>
      </c>
      <c r="K262" s="3">
        <f t="shared" si="0"/>
        <v>58.140625</v>
      </c>
      <c r="L262" s="3">
        <f t="shared" si="1"/>
        <v>5.859375</v>
      </c>
      <c r="M262" s="3">
        <f t="shared" si="2"/>
        <v>2.4206145913796355</v>
      </c>
      <c r="N262" s="3"/>
      <c r="O262" s="4"/>
      <c r="P262" s="3"/>
      <c r="Q262" s="3"/>
      <c r="R262" s="3"/>
    </row>
    <row r="263" spans="9:18" x14ac:dyDescent="0.2">
      <c r="I263" s="4">
        <v>7.7</v>
      </c>
      <c r="J263" s="3">
        <f t="shared" si="3"/>
        <v>64</v>
      </c>
      <c r="K263" s="3">
        <f t="shared" si="0"/>
        <v>59.290000000000006</v>
      </c>
      <c r="L263" s="3">
        <f t="shared" si="1"/>
        <v>4.7099999999999937</v>
      </c>
      <c r="M263" s="3">
        <f t="shared" si="2"/>
        <v>2.1702534414210692</v>
      </c>
      <c r="N263" s="3"/>
      <c r="O263" s="4"/>
      <c r="P263" s="3"/>
      <c r="Q263" s="3"/>
      <c r="R263" s="3"/>
    </row>
    <row r="264" spans="9:18" x14ac:dyDescent="0.2">
      <c r="I264" s="4">
        <v>7.7750000000000004</v>
      </c>
      <c r="J264" s="3">
        <f t="shared" si="3"/>
        <v>64</v>
      </c>
      <c r="K264" s="3">
        <f t="shared" si="0"/>
        <v>60.450625000000002</v>
      </c>
      <c r="L264" s="3">
        <f t="shared" si="1"/>
        <v>3.5493749999999977</v>
      </c>
      <c r="M264" s="3">
        <f t="shared" si="2"/>
        <v>1.8839785030620699</v>
      </c>
      <c r="N264" s="3"/>
      <c r="O264" s="4"/>
      <c r="P264" s="3"/>
      <c r="Q264" s="3"/>
      <c r="R264" s="3"/>
    </row>
    <row r="265" spans="9:18" x14ac:dyDescent="0.2">
      <c r="I265" s="4">
        <v>7.85</v>
      </c>
      <c r="J265" s="3">
        <f t="shared" si="3"/>
        <v>64</v>
      </c>
      <c r="K265" s="3">
        <f t="shared" si="0"/>
        <v>61.622499999999995</v>
      </c>
      <c r="L265" s="3">
        <f t="shared" si="1"/>
        <v>2.3775000000000048</v>
      </c>
      <c r="M265" s="3">
        <f t="shared" si="2"/>
        <v>1.541914394510929</v>
      </c>
      <c r="N265" s="3"/>
      <c r="O265" s="4"/>
      <c r="P265" s="3"/>
      <c r="Q265" s="3"/>
      <c r="R265" s="3"/>
    </row>
    <row r="266" spans="9:18" x14ac:dyDescent="0.2">
      <c r="I266" s="4">
        <v>7.9249999999999998</v>
      </c>
      <c r="J266" s="3">
        <f t="shared" si="3"/>
        <v>64</v>
      </c>
      <c r="K266" s="3">
        <f t="shared" si="0"/>
        <v>62.805624999999999</v>
      </c>
      <c r="L266" s="3">
        <f t="shared" si="1"/>
        <v>1.1943750000000009</v>
      </c>
      <c r="M266" s="3">
        <f t="shared" si="2"/>
        <v>1.0928746497197201</v>
      </c>
      <c r="N266" s="3"/>
      <c r="O266" s="4"/>
      <c r="P266" s="3"/>
      <c r="Q266" s="3"/>
      <c r="R266" s="3"/>
    </row>
    <row r="267" spans="9:18" x14ac:dyDescent="0.2">
      <c r="I267" s="4">
        <v>8</v>
      </c>
      <c r="J267" s="3">
        <f t="shared" si="3"/>
        <v>64</v>
      </c>
      <c r="K267" s="3">
        <f t="shared" si="0"/>
        <v>64</v>
      </c>
      <c r="L267" s="3">
        <v>0</v>
      </c>
      <c r="M267" s="3">
        <f t="shared" si="2"/>
        <v>0</v>
      </c>
      <c r="N267" s="3"/>
      <c r="O267" s="4"/>
      <c r="P267" s="3"/>
      <c r="Q267" s="3"/>
      <c r="R267" s="3"/>
    </row>
    <row r="268" spans="9:18" x14ac:dyDescent="0.2">
      <c r="I268" s="4">
        <v>7.9249999999999998</v>
      </c>
      <c r="J268" s="3"/>
      <c r="K268" s="4">
        <f t="shared" si="0"/>
        <v>62.805624999999999</v>
      </c>
      <c r="L268" s="3"/>
      <c r="M268" s="3">
        <f>-M266</f>
        <v>-1.0928746497197201</v>
      </c>
      <c r="N268" s="3"/>
      <c r="O268" s="4"/>
      <c r="P268" s="3"/>
      <c r="Q268" s="3"/>
      <c r="R268" s="3"/>
    </row>
    <row r="269" spans="9:18" x14ac:dyDescent="0.2">
      <c r="I269" s="4">
        <v>7.85</v>
      </c>
      <c r="J269" s="3"/>
      <c r="K269" s="4"/>
      <c r="L269" s="3"/>
      <c r="M269" s="3">
        <f>-M265</f>
        <v>-1.541914394510929</v>
      </c>
      <c r="N269" s="3"/>
      <c r="O269" s="4"/>
      <c r="P269" s="3"/>
      <c r="Q269" s="3"/>
      <c r="R269" s="3"/>
    </row>
    <row r="270" spans="9:18" x14ac:dyDescent="0.2">
      <c r="I270" s="4">
        <v>7.7750000000000004</v>
      </c>
      <c r="J270" s="3"/>
      <c r="K270" s="4"/>
      <c r="L270" s="3"/>
      <c r="M270" s="3">
        <f>-M264</f>
        <v>-1.8839785030620699</v>
      </c>
      <c r="N270" s="3"/>
      <c r="O270" s="4"/>
      <c r="P270" s="3"/>
      <c r="Q270" s="3"/>
      <c r="R270" s="3"/>
    </row>
    <row r="271" spans="9:18" x14ac:dyDescent="0.2">
      <c r="I271" s="4">
        <v>7.7</v>
      </c>
      <c r="J271" s="3"/>
      <c r="K271" s="4"/>
      <c r="L271" s="3"/>
      <c r="M271" s="3">
        <f>-M263</f>
        <v>-2.1702534414210692</v>
      </c>
      <c r="N271" s="3"/>
      <c r="O271" s="4"/>
      <c r="P271" s="3"/>
      <c r="Q271" s="3"/>
      <c r="R271" s="3"/>
    </row>
    <row r="272" spans="9:18" x14ac:dyDescent="0.2">
      <c r="I272" s="4">
        <v>7.625</v>
      </c>
      <c r="J272" s="3"/>
      <c r="K272" s="4"/>
      <c r="L272" s="3"/>
      <c r="M272" s="3">
        <f>-M262</f>
        <v>-2.4206145913796355</v>
      </c>
      <c r="N272" s="3"/>
      <c r="O272" s="4"/>
      <c r="P272" s="3"/>
      <c r="Q272" s="3"/>
      <c r="R272" s="3"/>
    </row>
    <row r="273" spans="9:18" x14ac:dyDescent="0.2">
      <c r="I273" s="4">
        <v>7.55</v>
      </c>
      <c r="J273" s="3"/>
      <c r="K273" s="4"/>
      <c r="L273" s="3"/>
      <c r="M273" s="3">
        <f>-M261</f>
        <v>-2.64527881328226</v>
      </c>
      <c r="N273" s="3"/>
      <c r="O273" s="4"/>
      <c r="P273" s="3"/>
      <c r="Q273" s="3"/>
      <c r="R273" s="3"/>
    </row>
    <row r="274" spans="9:18" x14ac:dyDescent="0.2">
      <c r="I274" s="4">
        <v>7.4749999999999996</v>
      </c>
      <c r="J274" s="1"/>
      <c r="K274" s="2"/>
      <c r="M274" s="1">
        <f>-M260</f>
        <v>-2.8503289283870394</v>
      </c>
      <c r="O274" s="2"/>
    </row>
    <row r="275" spans="9:18" x14ac:dyDescent="0.2">
      <c r="I275" s="4">
        <v>7.4</v>
      </c>
      <c r="J275" s="1"/>
      <c r="K275" s="2"/>
      <c r="M275" s="1">
        <f>-M259</f>
        <v>-3.0397368307141317</v>
      </c>
      <c r="O275" s="2"/>
    </row>
    <row r="276" spans="9:18" x14ac:dyDescent="0.2">
      <c r="I276" s="4">
        <v>7.3250000000000002</v>
      </c>
      <c r="J276" s="1"/>
      <c r="K276" s="2"/>
      <c r="M276" s="1">
        <f>-M258</f>
        <v>-3.216267246358735</v>
      </c>
      <c r="O276" s="2"/>
    </row>
    <row r="277" spans="9:18" x14ac:dyDescent="0.2">
      <c r="I277" s="4">
        <v>7.25</v>
      </c>
      <c r="J277" s="1"/>
      <c r="K277" s="2"/>
      <c r="M277" s="1">
        <f>-M257</f>
        <v>-3.3819373146171707</v>
      </c>
      <c r="O277" s="2"/>
    </row>
    <row r="278" spans="9:18" x14ac:dyDescent="0.2">
      <c r="I278" s="4">
        <v>7.1749999999999998</v>
      </c>
      <c r="J278" s="1"/>
      <c r="K278" s="2"/>
      <c r="M278" s="1">
        <f>-M256</f>
        <v>-3.5382728837668815</v>
      </c>
      <c r="O278" s="2"/>
    </row>
    <row r="279" spans="9:18" x14ac:dyDescent="0.2">
      <c r="I279" s="4">
        <v>7.1</v>
      </c>
      <c r="J279" s="1"/>
      <c r="K279" s="2"/>
      <c r="M279" s="1">
        <f>-M255</f>
        <v>-3.6864617182333528</v>
      </c>
      <c r="O279" s="2"/>
    </row>
    <row r="280" spans="9:18" x14ac:dyDescent="0.2">
      <c r="I280" s="4">
        <v>7.0250000000000004</v>
      </c>
      <c r="J280" s="1"/>
      <c r="K280" s="2"/>
      <c r="M280" s="1">
        <f>-M254</f>
        <v>-3.8274501956263247</v>
      </c>
      <c r="O280" s="2"/>
    </row>
    <row r="281" spans="9:18" x14ac:dyDescent="0.2">
      <c r="I281" s="4">
        <v>6.95</v>
      </c>
      <c r="J281" s="1"/>
      <c r="K281" s="2"/>
      <c r="M281" s="1">
        <f>-M253</f>
        <v>-3.962007067131506</v>
      </c>
      <c r="O281" s="2"/>
    </row>
    <row r="282" spans="9:18" x14ac:dyDescent="0.2">
      <c r="I282" s="4">
        <v>6.875</v>
      </c>
      <c r="J282" s="1"/>
      <c r="K282" s="2"/>
      <c r="M282" s="1">
        <f>-M252</f>
        <v>-4.0907670429883929</v>
      </c>
      <c r="O282" s="2"/>
    </row>
    <row r="283" spans="9:18" x14ac:dyDescent="0.2">
      <c r="I283" s="4">
        <v>6.8</v>
      </c>
      <c r="J283" s="1"/>
      <c r="K283" s="2"/>
      <c r="M283" s="1">
        <f>-M251</f>
        <v>-4.2142615011410962</v>
      </c>
      <c r="O283" s="2"/>
    </row>
    <row r="284" spans="9:18" x14ac:dyDescent="0.2">
      <c r="I284" s="4">
        <v>6.7249999999999996</v>
      </c>
      <c r="J284" s="1"/>
      <c r="K284" s="2"/>
      <c r="M284" s="1">
        <f>-M250</f>
        <v>-4.3329406873392582</v>
      </c>
      <c r="O284" s="2"/>
    </row>
    <row r="285" spans="9:18" x14ac:dyDescent="0.2">
      <c r="I285" s="4">
        <v>6.65</v>
      </c>
      <c r="J285" s="1"/>
      <c r="K285" s="2"/>
      <c r="M285" s="1">
        <f>-M249</f>
        <v>-4.4471901241120779</v>
      </c>
      <c r="O285" s="2"/>
    </row>
    <row r="286" spans="9:18" x14ac:dyDescent="0.2">
      <c r="I286" s="4">
        <v>6.5750000000000002</v>
      </c>
      <c r="J286" s="1"/>
      <c r="K286" s="2"/>
      <c r="M286" s="1">
        <f>-M248</f>
        <v>-4.5573429759016379</v>
      </c>
      <c r="O286" s="2"/>
    </row>
    <row r="287" spans="9:18" x14ac:dyDescent="0.2">
      <c r="I287" s="4">
        <v>6</v>
      </c>
      <c r="J287" s="1"/>
      <c r="K287" s="2"/>
      <c r="M287" s="1">
        <f>-M247</f>
        <v>-5.2915026221291814</v>
      </c>
      <c r="O287" s="2"/>
    </row>
  </sheetData>
  <sheetProtection algorithmName="SHA-512" hashValue="ZkCDToomKZaE3vmZzQ4pMvpY/Us/iaZNSlZbOAS/Hcvc4CrqD49JQfr7eBFQhNTUsjem2WnDyGWY8YXf9hBfXg==" saltValue="BxzT0r9G6CeghI2W0FnzzQ==" spinCount="100000" sheet="1" objects="1" scenarios="1"/>
  <mergeCells count="5">
    <mergeCell ref="P36:V36"/>
    <mergeCell ref="Q45:W45"/>
    <mergeCell ref="P46:W46"/>
    <mergeCell ref="Q47:W47"/>
    <mergeCell ref="P48:W48"/>
  </mergeCells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11</xdr:col>
                    <xdr:colOff>101600</xdr:colOff>
                    <xdr:row>7</xdr:row>
                    <xdr:rowOff>12700</xdr:rowOff>
                  </from>
                  <to>
                    <xdr:col>11</xdr:col>
                    <xdr:colOff>812800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13</xdr:col>
                    <xdr:colOff>88900</xdr:colOff>
                    <xdr:row>7</xdr:row>
                    <xdr:rowOff>12700</xdr:rowOff>
                  </from>
                  <to>
                    <xdr:col>13</xdr:col>
                    <xdr:colOff>800100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Scroll Bar 6">
              <controlPr defaultSize="0" autoPict="0">
                <anchor moveWithCells="1">
                  <from>
                    <xdr:col>11</xdr:col>
                    <xdr:colOff>88900</xdr:colOff>
                    <xdr:row>11</xdr:row>
                    <xdr:rowOff>12700</xdr:rowOff>
                  </from>
                  <to>
                    <xdr:col>11</xdr:col>
                    <xdr:colOff>800100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Scroll Bar 8">
              <controlPr defaultSize="0" autoPict="0">
                <anchor moveWithCells="1">
                  <from>
                    <xdr:col>13</xdr:col>
                    <xdr:colOff>88900</xdr:colOff>
                    <xdr:row>11</xdr:row>
                    <xdr:rowOff>12700</xdr:rowOff>
                  </from>
                  <to>
                    <xdr:col>13</xdr:col>
                    <xdr:colOff>800100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106" workbookViewId="0">
      <selection activeCell="K23" sqref="K23"/>
    </sheetView>
  </sheetViews>
  <sheetFormatPr baseColWidth="10" defaultColWidth="11" defaultRowHeight="15" x14ac:dyDescent="0.2"/>
  <cols>
    <col min="1" max="12" width="11" style="14"/>
    <col min="13" max="13" width="11.5" style="14" customWidth="1"/>
    <col min="14" max="16384" width="11" style="14"/>
  </cols>
  <sheetData>
    <row r="1" spans="1:20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"/>
      <c r="N1" s="6"/>
      <c r="O1" s="6"/>
      <c r="P1" s="6"/>
      <c r="Q1" s="6"/>
      <c r="R1" s="6"/>
      <c r="S1" s="6"/>
      <c r="T1" s="7"/>
    </row>
    <row r="2" spans="1:20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6"/>
      <c r="N2" s="6"/>
      <c r="O2" s="6"/>
      <c r="P2" s="6"/>
      <c r="Q2" s="6"/>
      <c r="R2" s="6"/>
      <c r="S2" s="6"/>
      <c r="T2" s="7"/>
    </row>
    <row r="3" spans="1:20" x14ac:dyDescent="0.2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6"/>
      <c r="N3" s="6"/>
      <c r="O3" s="6"/>
      <c r="P3" s="6"/>
      <c r="Q3" s="6"/>
      <c r="R3" s="6"/>
      <c r="S3" s="6"/>
      <c r="T3" s="7"/>
    </row>
    <row r="4" spans="1:20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6"/>
      <c r="N4" s="6"/>
      <c r="O4" s="6"/>
      <c r="P4" s="6"/>
      <c r="Q4" s="6"/>
      <c r="R4" s="6"/>
      <c r="S4" s="6"/>
      <c r="T4" s="7"/>
    </row>
    <row r="5" spans="1:20" x14ac:dyDescent="0.2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6"/>
      <c r="N5" s="8">
        <v>75</v>
      </c>
      <c r="O5" s="9"/>
      <c r="P5" s="6"/>
      <c r="Q5" s="6"/>
      <c r="R5" s="6"/>
      <c r="S5" s="6"/>
      <c r="T5" s="7"/>
    </row>
    <row r="6" spans="1:20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6"/>
      <c r="N6" s="6"/>
      <c r="O6" s="6"/>
      <c r="P6" s="6"/>
      <c r="Q6" s="6"/>
      <c r="R6" s="6"/>
      <c r="S6" s="6"/>
      <c r="T6" s="7"/>
    </row>
    <row r="7" spans="1:20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9"/>
      <c r="N7" s="6"/>
      <c r="O7" s="6"/>
      <c r="P7" s="6"/>
      <c r="Q7" s="6"/>
      <c r="R7" s="6"/>
      <c r="S7" s="9"/>
      <c r="T7" s="7"/>
    </row>
    <row r="8" spans="1:20" x14ac:dyDescent="0.2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6"/>
      <c r="N8" s="6"/>
      <c r="O8" s="6"/>
      <c r="P8" s="6"/>
      <c r="Q8" s="6"/>
      <c r="R8" s="6"/>
      <c r="S8" s="6"/>
      <c r="T8" s="7"/>
    </row>
    <row r="9" spans="1:20" x14ac:dyDescent="0.2">
      <c r="A9" s="2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6"/>
      <c r="N9" s="6"/>
      <c r="O9" s="6"/>
      <c r="P9" s="6"/>
      <c r="Q9" s="6"/>
      <c r="R9" s="6"/>
      <c r="S9" s="6"/>
      <c r="T9" s="7"/>
    </row>
    <row r="10" spans="1:20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6"/>
      <c r="N10" s="6"/>
      <c r="O10" s="6"/>
      <c r="P10" s="6"/>
      <c r="Q10" s="6"/>
      <c r="R10" s="6"/>
      <c r="S10" s="6"/>
      <c r="T10" s="7"/>
    </row>
    <row r="11" spans="1:20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6"/>
      <c r="N11" s="6"/>
      <c r="O11" s="6"/>
      <c r="P11" s="6"/>
      <c r="Q11" s="6"/>
      <c r="R11" s="6"/>
      <c r="S11" s="6"/>
      <c r="T11" s="7"/>
    </row>
    <row r="12" spans="1:20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  <c r="N12" s="6"/>
      <c r="O12" s="6"/>
      <c r="P12" s="6"/>
      <c r="Q12" s="6"/>
      <c r="R12" s="6"/>
      <c r="S12" s="6"/>
      <c r="T12" s="7"/>
    </row>
    <row r="13" spans="1:20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6"/>
      <c r="N13" s="6"/>
      <c r="O13" s="6"/>
      <c r="P13" s="6"/>
      <c r="Q13" s="6"/>
      <c r="R13" s="6"/>
      <c r="S13" s="6"/>
      <c r="T13" s="7"/>
    </row>
    <row r="14" spans="1:20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6"/>
      <c r="N14" s="6"/>
      <c r="O14" s="6"/>
      <c r="P14" s="6"/>
      <c r="Q14" s="6"/>
      <c r="R14" s="6"/>
      <c r="S14" s="6"/>
      <c r="T14" s="7"/>
    </row>
    <row r="15" spans="1:20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6"/>
      <c r="N15" s="6"/>
      <c r="O15" s="6"/>
      <c r="P15" s="6"/>
      <c r="Q15" s="6"/>
      <c r="R15" s="6"/>
      <c r="S15" s="6"/>
      <c r="T15" s="7"/>
    </row>
    <row r="16" spans="1:20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6"/>
      <c r="N16" s="6"/>
      <c r="O16" s="6"/>
      <c r="P16" s="6"/>
      <c r="Q16" s="6"/>
      <c r="R16" s="6"/>
      <c r="S16" s="6"/>
      <c r="T16" s="7"/>
    </row>
    <row r="17" spans="1:20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6"/>
      <c r="N17" s="6"/>
      <c r="O17" s="6"/>
      <c r="P17" s="6"/>
      <c r="Q17" s="6"/>
      <c r="R17" s="6"/>
      <c r="S17" s="6"/>
      <c r="T17" s="7"/>
    </row>
    <row r="18" spans="1:20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6"/>
      <c r="N18" s="6"/>
      <c r="O18" s="6"/>
      <c r="P18" s="6"/>
      <c r="Q18" s="6"/>
      <c r="R18" s="6"/>
      <c r="S18" s="6"/>
      <c r="T18" s="7"/>
    </row>
    <row r="19" spans="1:20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6"/>
      <c r="N19" s="6"/>
      <c r="O19" s="6"/>
      <c r="P19" s="6"/>
      <c r="Q19" s="6"/>
      <c r="R19" s="6"/>
      <c r="S19" s="6"/>
      <c r="T19" s="7"/>
    </row>
    <row r="20" spans="1:20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6"/>
      <c r="N20" s="6"/>
      <c r="O20" s="6"/>
      <c r="P20" s="6"/>
      <c r="Q20" s="6"/>
      <c r="R20" s="6"/>
      <c r="S20" s="6"/>
      <c r="T20" s="7"/>
    </row>
    <row r="21" spans="1:20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6"/>
      <c r="N21" s="6"/>
      <c r="O21" s="6"/>
      <c r="P21" s="6"/>
      <c r="Q21" s="6"/>
      <c r="R21" s="6"/>
      <c r="S21" s="6"/>
      <c r="T21" s="10"/>
    </row>
    <row r="22" spans="1:20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6"/>
      <c r="N22" s="6"/>
      <c r="O22" s="6"/>
      <c r="P22" s="6"/>
      <c r="Q22" s="6"/>
      <c r="R22" s="6"/>
      <c r="S22" s="6"/>
      <c r="T22" s="10"/>
    </row>
    <row r="23" spans="1:20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6"/>
      <c r="N23" s="6"/>
      <c r="O23" s="6"/>
      <c r="P23" s="6"/>
      <c r="Q23" s="6"/>
      <c r="R23" s="6"/>
      <c r="S23" s="6"/>
      <c r="T23" s="7"/>
    </row>
    <row r="24" spans="1:2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6"/>
      <c r="N24" s="6"/>
      <c r="O24" s="6"/>
      <c r="P24" s="6"/>
      <c r="Q24" s="6"/>
      <c r="R24" s="6"/>
      <c r="S24" s="6"/>
      <c r="T24" s="7"/>
    </row>
    <row r="25" spans="1:2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6"/>
      <c r="N25" s="6"/>
      <c r="O25" s="6"/>
      <c r="P25" s="6"/>
      <c r="Q25" s="6"/>
      <c r="R25" s="6"/>
      <c r="S25" s="6"/>
      <c r="T25" s="7"/>
    </row>
    <row r="26" spans="1:20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6" t="s">
        <v>25</v>
      </c>
      <c r="N26" s="6"/>
      <c r="O26" s="6"/>
      <c r="P26" s="6"/>
      <c r="Q26" s="6"/>
      <c r="R26" s="6"/>
      <c r="S26" s="6"/>
      <c r="T26" s="7"/>
    </row>
    <row r="27" spans="1:2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6"/>
      <c r="N27" s="6"/>
      <c r="O27" s="6"/>
      <c r="P27" s="6"/>
      <c r="Q27" s="6"/>
      <c r="R27" s="6"/>
      <c r="S27" s="6"/>
      <c r="T27" s="7"/>
    </row>
    <row r="28" spans="1:2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6"/>
      <c r="N28" s="7"/>
      <c r="O28" s="6"/>
      <c r="P28" s="6"/>
      <c r="Q28" s="6"/>
      <c r="R28" s="6"/>
      <c r="S28" s="6"/>
      <c r="T28" s="7"/>
    </row>
    <row r="29" spans="1:20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6"/>
      <c r="N29" s="6"/>
      <c r="O29" s="6"/>
      <c r="P29" s="6"/>
      <c r="Q29" s="6"/>
      <c r="R29" s="6"/>
      <c r="S29" s="6"/>
      <c r="T29" s="7"/>
    </row>
    <row r="30" spans="1:20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6"/>
      <c r="N30" s="6"/>
      <c r="O30" s="6"/>
      <c r="P30" s="6"/>
      <c r="Q30" s="6"/>
      <c r="R30" s="6"/>
      <c r="S30" s="6"/>
      <c r="T30" s="7"/>
    </row>
    <row r="31" spans="1:20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6"/>
      <c r="N31" s="6"/>
      <c r="O31" s="6"/>
      <c r="P31" s="6"/>
      <c r="Q31" s="6"/>
      <c r="R31" s="6"/>
      <c r="S31" s="6"/>
      <c r="T31" s="7"/>
    </row>
    <row r="32" spans="1:20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6"/>
      <c r="N32" s="6"/>
      <c r="O32" s="6"/>
      <c r="P32" s="6"/>
      <c r="Q32" s="6"/>
      <c r="R32" s="6"/>
      <c r="S32" s="6"/>
      <c r="T32" s="7"/>
    </row>
    <row r="33" spans="1:20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6"/>
      <c r="N33" s="6"/>
      <c r="O33" s="6"/>
      <c r="P33" s="6"/>
      <c r="Q33" s="6"/>
      <c r="R33" s="6"/>
      <c r="S33" s="6"/>
      <c r="T33" s="7"/>
    </row>
    <row r="34" spans="1:20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6"/>
      <c r="N34" s="6"/>
      <c r="O34" s="6"/>
      <c r="P34" s="6"/>
      <c r="Q34" s="6"/>
      <c r="R34" s="6"/>
      <c r="S34" s="6"/>
      <c r="T34" s="7"/>
    </row>
    <row r="35" spans="1:20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0"/>
      <c r="N35" s="10"/>
      <c r="O35" s="10"/>
      <c r="P35" s="7"/>
      <c r="Q35" s="7"/>
      <c r="R35" s="7"/>
      <c r="S35" s="7"/>
      <c r="T35" s="7"/>
    </row>
    <row r="36" spans="1:20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1"/>
      <c r="N36" s="11"/>
      <c r="O36" s="11"/>
      <c r="P36" s="11"/>
      <c r="Q36" s="11"/>
      <c r="R36" s="11"/>
      <c r="S36" s="11"/>
      <c r="T36" s="7"/>
    </row>
    <row r="37" spans="1:20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2"/>
      <c r="N37" s="6"/>
      <c r="O37" s="6"/>
      <c r="P37" s="6"/>
      <c r="Q37" s="6"/>
      <c r="R37" s="6"/>
      <c r="S37" s="6"/>
      <c r="T37" s="7"/>
    </row>
    <row r="38" spans="1:20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0"/>
      <c r="N38" s="10"/>
      <c r="O38" s="10"/>
      <c r="P38" s="7"/>
      <c r="Q38" s="7"/>
      <c r="R38" s="7"/>
      <c r="S38" s="7"/>
      <c r="T38" s="7"/>
    </row>
    <row r="39" spans="1:20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10"/>
      <c r="N39" s="10"/>
      <c r="O39" s="10"/>
      <c r="P39" s="7"/>
      <c r="Q39" s="7"/>
      <c r="R39" s="7"/>
      <c r="S39" s="7"/>
      <c r="T39" s="7"/>
    </row>
    <row r="40" spans="1:20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10"/>
      <c r="N40" s="10"/>
      <c r="O40" s="10"/>
      <c r="P40" s="7"/>
      <c r="Q40" s="7"/>
      <c r="R40" s="7"/>
      <c r="S40" s="7"/>
      <c r="T40" s="7"/>
    </row>
    <row r="41" spans="1:20" x14ac:dyDescent="0.2">
      <c r="M41" s="10"/>
      <c r="N41" s="10"/>
      <c r="O41" s="10"/>
      <c r="P41" s="7"/>
      <c r="Q41" s="7"/>
      <c r="R41" s="7"/>
      <c r="S41" s="7"/>
      <c r="T41" s="7"/>
    </row>
    <row r="42" spans="1:20" x14ac:dyDescent="0.2">
      <c r="M42" s="10"/>
      <c r="N42" s="10"/>
      <c r="O42" s="10"/>
      <c r="P42" s="7"/>
      <c r="Q42" s="7"/>
      <c r="R42" s="7"/>
      <c r="S42" s="7"/>
      <c r="T42" s="7"/>
    </row>
    <row r="43" spans="1:20" x14ac:dyDescent="0.2">
      <c r="M43" s="10"/>
      <c r="N43" s="10"/>
      <c r="O43" s="10"/>
      <c r="P43" s="7"/>
      <c r="Q43" s="7"/>
      <c r="R43" s="7"/>
      <c r="S43" s="7"/>
      <c r="T43" s="7"/>
    </row>
    <row r="44" spans="1:20" x14ac:dyDescent="0.2">
      <c r="M44" s="10"/>
      <c r="N44" s="10"/>
      <c r="O44" s="10"/>
      <c r="P44" s="7"/>
      <c r="Q44" s="7"/>
      <c r="R44" s="7"/>
      <c r="S44" s="7"/>
      <c r="T44" s="7"/>
    </row>
    <row r="45" spans="1:20" x14ac:dyDescent="0.2">
      <c r="M45" s="10"/>
      <c r="N45" s="11" t="s">
        <v>26</v>
      </c>
      <c r="O45" s="11"/>
      <c r="P45" s="11"/>
      <c r="Q45" s="11"/>
      <c r="R45" s="11"/>
      <c r="S45" s="11"/>
      <c r="T45" s="11"/>
    </row>
    <row r="46" spans="1:20" x14ac:dyDescent="0.2">
      <c r="M46" s="13" t="s">
        <v>27</v>
      </c>
      <c r="N46" s="13"/>
      <c r="O46" s="13"/>
      <c r="P46" s="13"/>
      <c r="Q46" s="13"/>
      <c r="R46" s="13"/>
      <c r="S46" s="13"/>
      <c r="T46" s="13"/>
    </row>
    <row r="47" spans="1:20" x14ac:dyDescent="0.2">
      <c r="M47" s="10"/>
      <c r="N47" s="10"/>
      <c r="O47" s="10"/>
      <c r="P47" s="7"/>
      <c r="Q47" s="7"/>
      <c r="R47" s="7"/>
      <c r="S47" s="7"/>
      <c r="T47" s="7"/>
    </row>
    <row r="48" spans="1:20" x14ac:dyDescent="0.2">
      <c r="M48" s="10"/>
      <c r="N48" s="10"/>
      <c r="O48" s="10"/>
      <c r="P48" s="7"/>
      <c r="Q48" s="7"/>
      <c r="R48" s="7"/>
      <c r="S48" s="7"/>
      <c r="T48" s="7"/>
    </row>
    <row r="49" spans="13:20" x14ac:dyDescent="0.2">
      <c r="M49" s="10"/>
      <c r="N49" s="10"/>
      <c r="O49" s="10"/>
      <c r="P49" s="7"/>
      <c r="Q49" s="7"/>
      <c r="R49" s="7"/>
      <c r="S49" s="7"/>
      <c r="T49" s="7"/>
    </row>
    <row r="50" spans="13:20" x14ac:dyDescent="0.2">
      <c r="M50" s="7"/>
      <c r="N50" s="7"/>
      <c r="O50" s="7"/>
      <c r="P50" s="7"/>
      <c r="Q50" s="7"/>
      <c r="R50" s="7"/>
      <c r="S50" s="7"/>
      <c r="T50" s="7"/>
    </row>
    <row r="51" spans="13:20" x14ac:dyDescent="0.2">
      <c r="M51" s="7"/>
      <c r="N51" s="7"/>
      <c r="O51" s="7"/>
      <c r="P51" s="7"/>
      <c r="Q51" s="7"/>
      <c r="R51" s="7"/>
      <c r="S51" s="7"/>
      <c r="T51" s="7"/>
    </row>
    <row r="52" spans="13:20" x14ac:dyDescent="0.2">
      <c r="M52" s="7"/>
      <c r="N52" s="7"/>
      <c r="O52" s="7"/>
      <c r="P52" s="7"/>
      <c r="Q52" s="7"/>
      <c r="R52" s="7"/>
      <c r="S52" s="7"/>
      <c r="T52" s="7"/>
    </row>
    <row r="53" spans="13:20" x14ac:dyDescent="0.2">
      <c r="M53" s="7"/>
      <c r="N53" s="7"/>
      <c r="O53" s="7"/>
      <c r="P53" s="7"/>
      <c r="Q53" s="7"/>
      <c r="R53" s="7"/>
      <c r="S53" s="7"/>
      <c r="T53" s="7"/>
    </row>
    <row r="54" spans="13:20" x14ac:dyDescent="0.2">
      <c r="M54" s="7"/>
      <c r="N54" s="7"/>
      <c r="O54" s="7"/>
      <c r="P54" s="7"/>
      <c r="Q54" s="7"/>
      <c r="R54" s="7"/>
      <c r="S54" s="7"/>
      <c r="T54" s="7"/>
    </row>
    <row r="55" spans="13:20" x14ac:dyDescent="0.2">
      <c r="M55" s="7"/>
      <c r="N55" s="7"/>
      <c r="O55" s="7"/>
      <c r="P55" s="7"/>
      <c r="Q55" s="7"/>
      <c r="R55" s="7"/>
      <c r="S55" s="7"/>
      <c r="T55" s="7"/>
    </row>
    <row r="56" spans="13:20" x14ac:dyDescent="0.2">
      <c r="M56" s="7"/>
      <c r="N56" s="7"/>
      <c r="O56" s="7"/>
      <c r="P56" s="7"/>
      <c r="Q56" s="7"/>
      <c r="R56" s="7"/>
      <c r="S56" s="7"/>
      <c r="T56" s="7"/>
    </row>
    <row r="57" spans="13:20" x14ac:dyDescent="0.2">
      <c r="M57" s="7"/>
      <c r="N57" s="7"/>
      <c r="O57" s="7"/>
      <c r="P57" s="7"/>
      <c r="Q57" s="7"/>
      <c r="R57" s="7"/>
      <c r="S57" s="7"/>
      <c r="T57" s="7"/>
    </row>
    <row r="58" spans="13:20" x14ac:dyDescent="0.2">
      <c r="M58" s="7"/>
      <c r="N58" s="7"/>
      <c r="O58" s="7"/>
      <c r="P58" s="7"/>
      <c r="Q58" s="7"/>
      <c r="R58" s="7"/>
      <c r="S58" s="7"/>
      <c r="T58" s="7"/>
    </row>
    <row r="59" spans="13:20" x14ac:dyDescent="0.2">
      <c r="M59" s="7"/>
      <c r="N59" s="7"/>
      <c r="O59" s="7"/>
      <c r="P59" s="7"/>
      <c r="Q59" s="7"/>
      <c r="R59" s="7"/>
      <c r="S59" s="7"/>
      <c r="T59" s="7"/>
    </row>
    <row r="60" spans="13:20" x14ac:dyDescent="0.2">
      <c r="M60" s="7"/>
      <c r="N60" s="7"/>
      <c r="O60" s="7"/>
      <c r="P60" s="7"/>
      <c r="Q60" s="7"/>
      <c r="R60" s="7"/>
      <c r="S60" s="7"/>
      <c r="T60" s="7"/>
    </row>
    <row r="61" spans="13:20" x14ac:dyDescent="0.2">
      <c r="M61" s="7"/>
      <c r="N61" s="7"/>
      <c r="O61" s="7"/>
      <c r="P61" s="7"/>
      <c r="Q61" s="7"/>
      <c r="R61" s="7"/>
      <c r="S61" s="7"/>
      <c r="T61" s="7"/>
    </row>
    <row r="62" spans="13:20" x14ac:dyDescent="0.2">
      <c r="M62" s="7"/>
      <c r="N62" s="7"/>
      <c r="O62" s="7"/>
      <c r="P62" s="7"/>
      <c r="Q62" s="7"/>
      <c r="R62" s="7"/>
      <c r="S62" s="7"/>
      <c r="T62" s="7"/>
    </row>
    <row r="63" spans="13:20" x14ac:dyDescent="0.2">
      <c r="M63" s="7"/>
      <c r="N63" s="7"/>
      <c r="O63" s="7"/>
      <c r="P63" s="7"/>
      <c r="Q63" s="7"/>
      <c r="R63" s="7"/>
      <c r="S63" s="7"/>
      <c r="T63" s="7"/>
    </row>
    <row r="64" spans="13:20" x14ac:dyDescent="0.2">
      <c r="M64" s="7"/>
      <c r="N64" s="7"/>
      <c r="O64" s="7"/>
      <c r="P64" s="7"/>
      <c r="Q64" s="7"/>
      <c r="R64" s="7"/>
      <c r="S64" s="7"/>
      <c r="T64" s="7"/>
    </row>
    <row r="65" spans="13:20" x14ac:dyDescent="0.2">
      <c r="M65" s="7"/>
      <c r="N65" s="7"/>
      <c r="O65" s="7"/>
      <c r="P65" s="7"/>
      <c r="Q65" s="7"/>
      <c r="R65" s="7"/>
      <c r="S65" s="7"/>
      <c r="T65" s="7"/>
    </row>
    <row r="66" spans="13:20" x14ac:dyDescent="0.2">
      <c r="M66" s="7"/>
      <c r="N66" s="7"/>
      <c r="O66" s="7"/>
      <c r="P66" s="7"/>
      <c r="Q66" s="7"/>
      <c r="R66" s="7"/>
      <c r="S66" s="7"/>
      <c r="T66" s="7"/>
    </row>
    <row r="67" spans="13:20" x14ac:dyDescent="0.2">
      <c r="M67" s="7"/>
      <c r="N67" s="7"/>
      <c r="O67" s="7"/>
      <c r="P67" s="7"/>
      <c r="Q67" s="7"/>
      <c r="R67" s="7"/>
      <c r="S67" s="7"/>
      <c r="T67" s="7"/>
    </row>
    <row r="68" spans="13:20" x14ac:dyDescent="0.2">
      <c r="M68" s="7"/>
      <c r="N68" s="7"/>
      <c r="O68" s="7"/>
      <c r="P68" s="7"/>
      <c r="Q68" s="7"/>
      <c r="R68" s="7"/>
      <c r="S68" s="7"/>
      <c r="T68" s="7"/>
    </row>
    <row r="69" spans="13:20" x14ac:dyDescent="0.2">
      <c r="M69" s="7"/>
      <c r="N69" s="7"/>
      <c r="O69" s="7"/>
      <c r="P69" s="7"/>
      <c r="Q69" s="7"/>
      <c r="R69" s="7"/>
      <c r="S69" s="7"/>
      <c r="T69" s="7"/>
    </row>
    <row r="70" spans="13:20" x14ac:dyDescent="0.2">
      <c r="M70" s="7"/>
      <c r="N70" s="7"/>
      <c r="O70" s="7"/>
      <c r="P70" s="7"/>
      <c r="Q70" s="7"/>
      <c r="R70" s="7"/>
      <c r="S70" s="7"/>
      <c r="T70" s="7"/>
    </row>
    <row r="71" spans="13:20" x14ac:dyDescent="0.2">
      <c r="M71" s="7"/>
      <c r="N71" s="7"/>
      <c r="O71" s="7"/>
      <c r="P71" s="7"/>
      <c r="Q71" s="7"/>
      <c r="R71" s="7"/>
      <c r="S71" s="7"/>
      <c r="T71" s="7"/>
    </row>
    <row r="72" spans="13:20" x14ac:dyDescent="0.2">
      <c r="M72" s="7"/>
      <c r="N72" s="7"/>
      <c r="O72" s="7"/>
      <c r="P72" s="7"/>
      <c r="Q72" s="7"/>
      <c r="R72" s="7"/>
      <c r="S72" s="7"/>
      <c r="T72" s="7"/>
    </row>
    <row r="73" spans="13:20" x14ac:dyDescent="0.2">
      <c r="M73" s="7"/>
      <c r="N73" s="7"/>
      <c r="O73" s="7"/>
      <c r="P73" s="7"/>
      <c r="Q73" s="7"/>
      <c r="R73" s="7"/>
      <c r="S73" s="7"/>
      <c r="T73" s="7"/>
    </row>
    <row r="74" spans="13:20" x14ac:dyDescent="0.2">
      <c r="M74" s="7"/>
      <c r="N74" s="7"/>
      <c r="O74" s="7"/>
      <c r="P74" s="7"/>
      <c r="Q74" s="7"/>
      <c r="R74" s="7"/>
      <c r="S74" s="7"/>
      <c r="T74" s="7"/>
    </row>
    <row r="75" spans="13:20" x14ac:dyDescent="0.2">
      <c r="M75" s="7"/>
      <c r="N75" s="7"/>
      <c r="O75" s="7"/>
      <c r="P75" s="7"/>
      <c r="Q75" s="7"/>
      <c r="R75" s="7"/>
      <c r="S75" s="7"/>
      <c r="T75" s="7"/>
    </row>
    <row r="76" spans="13:20" x14ac:dyDescent="0.2">
      <c r="M76" s="7"/>
      <c r="N76" s="7"/>
      <c r="O76" s="7"/>
      <c r="P76" s="7"/>
      <c r="Q76" s="7"/>
      <c r="R76" s="7"/>
      <c r="S76" s="7"/>
      <c r="T76" s="7"/>
    </row>
    <row r="77" spans="13:20" x14ac:dyDescent="0.2">
      <c r="M77" s="7"/>
      <c r="N77" s="7"/>
      <c r="O77" s="7"/>
      <c r="P77" s="7"/>
      <c r="Q77" s="7"/>
      <c r="R77" s="7"/>
      <c r="S77" s="7"/>
      <c r="T77" s="7"/>
    </row>
    <row r="78" spans="13:20" x14ac:dyDescent="0.2">
      <c r="M78" s="7"/>
      <c r="N78" s="7"/>
      <c r="O78" s="7"/>
      <c r="P78" s="7"/>
      <c r="Q78" s="7"/>
      <c r="R78" s="7"/>
      <c r="S78" s="7"/>
      <c r="T78" s="7"/>
    </row>
    <row r="79" spans="13:20" x14ac:dyDescent="0.2">
      <c r="M79" s="7"/>
      <c r="N79" s="7"/>
      <c r="O79" s="7"/>
      <c r="P79" s="7"/>
      <c r="Q79" s="7"/>
      <c r="R79" s="7"/>
      <c r="S79" s="7"/>
      <c r="T79" s="7"/>
    </row>
    <row r="80" spans="13:20" x14ac:dyDescent="0.2">
      <c r="M80" s="7"/>
      <c r="N80" s="7"/>
      <c r="O80" s="7"/>
      <c r="P80" s="7"/>
      <c r="Q80" s="7"/>
      <c r="R80" s="7"/>
      <c r="S80" s="7"/>
      <c r="T80" s="7"/>
    </row>
    <row r="81" spans="13:20" x14ac:dyDescent="0.2">
      <c r="M81" s="7"/>
      <c r="N81" s="7"/>
      <c r="O81" s="7"/>
      <c r="P81" s="7"/>
      <c r="Q81" s="7"/>
      <c r="R81" s="7"/>
      <c r="S81" s="7"/>
      <c r="T81" s="7"/>
    </row>
    <row r="82" spans="13:20" x14ac:dyDescent="0.2">
      <c r="M82" s="7"/>
      <c r="N82" s="7"/>
      <c r="O82" s="7"/>
      <c r="P82" s="7"/>
      <c r="Q82" s="7"/>
      <c r="R82" s="7"/>
      <c r="S82" s="7"/>
      <c r="T82" s="7"/>
    </row>
    <row r="83" spans="13:20" x14ac:dyDescent="0.2">
      <c r="M83" s="7"/>
      <c r="N83" s="7"/>
      <c r="O83" s="7"/>
      <c r="P83" s="7"/>
      <c r="Q83" s="7"/>
      <c r="R83" s="7"/>
      <c r="S83" s="7"/>
      <c r="T83" s="7"/>
    </row>
    <row r="84" spans="13:20" x14ac:dyDescent="0.2">
      <c r="M84" s="7"/>
      <c r="N84" s="7"/>
      <c r="O84" s="7"/>
      <c r="P84" s="7"/>
      <c r="Q84" s="7"/>
      <c r="R84" s="7"/>
      <c r="S84" s="7"/>
      <c r="T84" s="7"/>
    </row>
    <row r="85" spans="13:20" x14ac:dyDescent="0.2">
      <c r="M85" s="7"/>
      <c r="N85" s="7"/>
      <c r="O85" s="7"/>
      <c r="P85" s="7"/>
      <c r="Q85" s="7"/>
      <c r="R85" s="7"/>
      <c r="S85" s="7"/>
      <c r="T85" s="7"/>
    </row>
    <row r="86" spans="13:20" x14ac:dyDescent="0.2">
      <c r="M86" s="7"/>
      <c r="N86" s="7"/>
      <c r="O86" s="7"/>
      <c r="P86" s="7"/>
      <c r="Q86" s="7"/>
      <c r="R86" s="7"/>
      <c r="S86" s="7"/>
      <c r="T86" s="7"/>
    </row>
    <row r="87" spans="13:20" x14ac:dyDescent="0.2">
      <c r="M87" s="7"/>
      <c r="N87" s="7"/>
      <c r="O87" s="7"/>
      <c r="P87" s="7"/>
      <c r="Q87" s="7"/>
      <c r="R87" s="7"/>
      <c r="S87" s="7"/>
      <c r="T87" s="7"/>
    </row>
    <row r="88" spans="13:20" x14ac:dyDescent="0.2">
      <c r="M88" s="7"/>
      <c r="N88" s="7"/>
      <c r="O88" s="7"/>
      <c r="P88" s="7"/>
      <c r="Q88" s="7"/>
      <c r="R88" s="7"/>
      <c r="S88" s="7"/>
      <c r="T88" s="7"/>
    </row>
    <row r="89" spans="13:20" x14ac:dyDescent="0.2">
      <c r="M89" s="7"/>
      <c r="N89" s="7"/>
      <c r="O89" s="7"/>
      <c r="P89" s="7"/>
      <c r="Q89" s="7"/>
      <c r="R89" s="7"/>
      <c r="S89" s="7"/>
      <c r="T89" s="7"/>
    </row>
    <row r="90" spans="13:20" x14ac:dyDescent="0.2">
      <c r="M90" s="7"/>
      <c r="N90" s="7"/>
      <c r="O90" s="7"/>
      <c r="P90" s="7"/>
      <c r="Q90" s="7"/>
      <c r="R90" s="7"/>
      <c r="S90" s="7"/>
      <c r="T90" s="7"/>
    </row>
    <row r="91" spans="13:20" x14ac:dyDescent="0.2">
      <c r="M91" s="7"/>
      <c r="N91" s="7"/>
      <c r="O91" s="7"/>
      <c r="P91" s="7"/>
      <c r="Q91" s="7"/>
      <c r="R91" s="7"/>
      <c r="S91" s="7"/>
      <c r="T91" s="7"/>
    </row>
    <row r="92" spans="13:20" x14ac:dyDescent="0.2">
      <c r="M92" s="7"/>
      <c r="N92" s="7"/>
      <c r="O92" s="7"/>
      <c r="P92" s="7"/>
      <c r="Q92" s="7"/>
      <c r="R92" s="7"/>
      <c r="S92" s="7"/>
      <c r="T92" s="7"/>
    </row>
    <row r="93" spans="13:20" x14ac:dyDescent="0.2">
      <c r="M93" s="7"/>
      <c r="N93" s="7"/>
      <c r="O93" s="7"/>
      <c r="P93" s="7"/>
      <c r="Q93" s="7"/>
      <c r="R93" s="7"/>
      <c r="S93" s="7"/>
      <c r="T93" s="7"/>
    </row>
    <row r="94" spans="13:20" x14ac:dyDescent="0.2">
      <c r="M94" s="7"/>
      <c r="N94" s="7"/>
      <c r="O94" s="7"/>
      <c r="P94" s="7"/>
      <c r="Q94" s="7"/>
      <c r="R94" s="7"/>
      <c r="S94" s="7"/>
      <c r="T94" s="7"/>
    </row>
    <row r="95" spans="13:20" x14ac:dyDescent="0.2">
      <c r="M95" s="7"/>
      <c r="N95" s="7"/>
      <c r="O95" s="7"/>
      <c r="P95" s="7"/>
      <c r="Q95" s="7"/>
      <c r="R95" s="7"/>
      <c r="S95" s="7"/>
      <c r="T95" s="7"/>
    </row>
    <row r="96" spans="13:20" x14ac:dyDescent="0.2">
      <c r="M96" s="7"/>
      <c r="N96" s="7"/>
      <c r="O96" s="7"/>
      <c r="P96" s="7"/>
      <c r="Q96" s="7"/>
      <c r="R96" s="7"/>
      <c r="S96" s="7"/>
      <c r="T96" s="7"/>
    </row>
    <row r="97" spans="13:20" x14ac:dyDescent="0.2">
      <c r="M97" s="7"/>
      <c r="N97" s="7"/>
      <c r="O97" s="7"/>
      <c r="P97" s="7"/>
      <c r="Q97" s="7"/>
      <c r="R97" s="7"/>
      <c r="S97" s="7"/>
      <c r="T97" s="7"/>
    </row>
    <row r="98" spans="13:20" x14ac:dyDescent="0.2">
      <c r="M98" s="7"/>
      <c r="N98" s="7"/>
      <c r="O98" s="7"/>
      <c r="P98" s="7"/>
      <c r="Q98" s="7"/>
      <c r="R98" s="7"/>
      <c r="S98" s="7"/>
      <c r="T98" s="7"/>
    </row>
    <row r="99" spans="13:20" x14ac:dyDescent="0.2">
      <c r="M99" s="7"/>
      <c r="N99" s="7"/>
      <c r="O99" s="7"/>
      <c r="P99" s="7"/>
      <c r="Q99" s="7"/>
      <c r="R99" s="7"/>
      <c r="S99" s="7"/>
      <c r="T99" s="7"/>
    </row>
    <row r="100" spans="13:20" x14ac:dyDescent="0.2">
      <c r="M100" s="7"/>
      <c r="N100" s="7"/>
      <c r="O100" s="7"/>
      <c r="P100" s="7"/>
      <c r="Q100" s="7"/>
      <c r="R100" s="7"/>
      <c r="S100" s="7"/>
      <c r="T100" s="7"/>
    </row>
    <row r="101" spans="13:20" x14ac:dyDescent="0.2">
      <c r="M101" s="7"/>
      <c r="N101" s="7"/>
      <c r="O101" s="7"/>
      <c r="P101" s="7"/>
      <c r="Q101" s="7"/>
      <c r="R101" s="7"/>
      <c r="S101" s="7"/>
      <c r="T101" s="7"/>
    </row>
    <row r="102" spans="13:20" x14ac:dyDescent="0.2">
      <c r="M102" s="7"/>
      <c r="N102" s="7"/>
      <c r="O102" s="7"/>
      <c r="P102" s="7"/>
      <c r="Q102" s="7"/>
      <c r="R102" s="7"/>
      <c r="S102" s="7"/>
      <c r="T102" s="7"/>
    </row>
    <row r="103" spans="13:20" x14ac:dyDescent="0.2">
      <c r="M103" s="7"/>
      <c r="N103" s="7"/>
      <c r="O103" s="7"/>
      <c r="P103" s="7"/>
      <c r="Q103" s="7"/>
      <c r="R103" s="7"/>
      <c r="S103" s="7"/>
      <c r="T103" s="7"/>
    </row>
    <row r="104" spans="13:20" x14ac:dyDescent="0.2">
      <c r="M104" s="7"/>
      <c r="N104" s="7"/>
      <c r="O104" s="7"/>
      <c r="P104" s="7"/>
      <c r="Q104" s="7"/>
      <c r="R104" s="7"/>
      <c r="S104" s="7"/>
      <c r="T104" s="7"/>
    </row>
    <row r="105" spans="13:20" x14ac:dyDescent="0.2">
      <c r="M105" s="7"/>
      <c r="N105" s="7"/>
      <c r="O105" s="7"/>
      <c r="P105" s="7"/>
      <c r="Q105" s="7"/>
      <c r="R105" s="7"/>
      <c r="S105" s="7"/>
      <c r="T105" s="7"/>
    </row>
    <row r="106" spans="13:20" x14ac:dyDescent="0.2">
      <c r="M106" s="7"/>
      <c r="N106" s="7"/>
      <c r="O106" s="7"/>
      <c r="P106" s="7"/>
      <c r="Q106" s="7"/>
      <c r="R106" s="7"/>
      <c r="S106" s="7"/>
      <c r="T106" s="7"/>
    </row>
    <row r="107" spans="13:20" x14ac:dyDescent="0.2">
      <c r="M107" s="7"/>
      <c r="N107" s="7"/>
      <c r="O107" s="7"/>
      <c r="P107" s="7"/>
      <c r="Q107" s="7"/>
      <c r="R107" s="7"/>
      <c r="S107" s="7"/>
      <c r="T107" s="7"/>
    </row>
    <row r="108" spans="13:20" x14ac:dyDescent="0.2">
      <c r="M108" s="7"/>
      <c r="N108" s="7"/>
      <c r="O108" s="7"/>
      <c r="P108" s="7"/>
      <c r="Q108" s="7"/>
      <c r="R108" s="7"/>
      <c r="S108" s="7"/>
      <c r="T108" s="7"/>
    </row>
    <row r="109" spans="13:20" x14ac:dyDescent="0.2">
      <c r="M109" s="7"/>
      <c r="N109" s="7"/>
      <c r="O109" s="7"/>
      <c r="P109" s="7"/>
      <c r="Q109" s="7"/>
      <c r="R109" s="7"/>
      <c r="S109" s="7"/>
      <c r="T109" s="7"/>
    </row>
    <row r="110" spans="13:20" x14ac:dyDescent="0.2">
      <c r="M110" s="7"/>
      <c r="N110" s="7"/>
      <c r="O110" s="7"/>
      <c r="P110" s="7"/>
      <c r="Q110" s="7"/>
      <c r="R110" s="7"/>
      <c r="S110" s="7"/>
      <c r="T110" s="7"/>
    </row>
    <row r="111" spans="13:20" x14ac:dyDescent="0.2">
      <c r="M111" s="7"/>
      <c r="N111" s="7"/>
      <c r="O111" s="7"/>
      <c r="P111" s="7"/>
      <c r="Q111" s="7"/>
      <c r="R111" s="7"/>
      <c r="S111" s="7"/>
      <c r="T111" s="7"/>
    </row>
    <row r="112" spans="13:20" x14ac:dyDescent="0.2">
      <c r="M112" s="7"/>
      <c r="N112" s="7"/>
      <c r="O112" s="7"/>
      <c r="P112" s="7"/>
      <c r="Q112" s="7"/>
      <c r="R112" s="7"/>
      <c r="S112" s="7"/>
      <c r="T112" s="7"/>
    </row>
    <row r="113" spans="13:20" x14ac:dyDescent="0.2">
      <c r="M113" s="7"/>
      <c r="N113" s="7"/>
      <c r="O113" s="7"/>
      <c r="P113" s="7"/>
      <c r="Q113" s="7"/>
      <c r="R113" s="7"/>
      <c r="S113" s="7"/>
      <c r="T113" s="7"/>
    </row>
    <row r="114" spans="13:20" x14ac:dyDescent="0.2">
      <c r="M114" s="7"/>
      <c r="N114" s="7"/>
      <c r="O114" s="7"/>
      <c r="P114" s="7"/>
      <c r="Q114" s="7"/>
      <c r="R114" s="7"/>
      <c r="S114" s="7"/>
      <c r="T114" s="7"/>
    </row>
    <row r="115" spans="13:20" x14ac:dyDescent="0.2">
      <c r="M115" s="7"/>
      <c r="N115" s="7"/>
      <c r="O115" s="7"/>
      <c r="P115" s="7"/>
      <c r="Q115" s="7"/>
      <c r="R115" s="7"/>
      <c r="S115" s="7"/>
      <c r="T115" s="7"/>
    </row>
    <row r="116" spans="13:20" x14ac:dyDescent="0.2">
      <c r="M116" s="7"/>
      <c r="N116" s="7"/>
      <c r="O116" s="7"/>
      <c r="P116" s="7"/>
      <c r="Q116" s="7"/>
      <c r="R116" s="7"/>
      <c r="S116" s="7"/>
      <c r="T116" s="7"/>
    </row>
    <row r="117" spans="13:20" x14ac:dyDescent="0.2">
      <c r="M117" s="7"/>
      <c r="N117" s="7"/>
      <c r="O117" s="7"/>
      <c r="P117" s="7"/>
      <c r="Q117" s="7"/>
      <c r="R117" s="7"/>
      <c r="S117" s="7"/>
      <c r="T117" s="7"/>
    </row>
    <row r="118" spans="13:20" x14ac:dyDescent="0.2">
      <c r="M118" s="7"/>
      <c r="N118" s="7"/>
      <c r="O118" s="7"/>
      <c r="P118" s="7"/>
      <c r="Q118" s="7"/>
      <c r="R118" s="7"/>
      <c r="S118" s="7"/>
      <c r="T118" s="7"/>
    </row>
    <row r="119" spans="13:20" x14ac:dyDescent="0.2">
      <c r="M119" s="7"/>
      <c r="N119" s="7"/>
      <c r="O119" s="7"/>
      <c r="P119" s="7"/>
      <c r="Q119" s="7"/>
      <c r="R119" s="7"/>
      <c r="S119" s="7"/>
      <c r="T119" s="7"/>
    </row>
    <row r="120" spans="13:20" x14ac:dyDescent="0.2">
      <c r="M120" s="7"/>
      <c r="N120" s="7"/>
      <c r="O120" s="7"/>
      <c r="P120" s="7"/>
      <c r="Q120" s="7"/>
      <c r="R120" s="7"/>
      <c r="S120" s="7"/>
      <c r="T120" s="7"/>
    </row>
    <row r="121" spans="13:20" x14ac:dyDescent="0.2">
      <c r="M121" s="7"/>
      <c r="N121" s="7"/>
      <c r="O121" s="7"/>
      <c r="P121" s="7"/>
      <c r="Q121" s="7"/>
      <c r="R121" s="7"/>
      <c r="S121" s="7"/>
      <c r="T121" s="7"/>
    </row>
    <row r="122" spans="13:20" x14ac:dyDescent="0.2">
      <c r="M122" s="7"/>
      <c r="N122" s="7"/>
      <c r="O122" s="7"/>
      <c r="P122" s="7"/>
      <c r="Q122" s="7"/>
      <c r="R122" s="7"/>
      <c r="S122" s="7"/>
      <c r="T122" s="7"/>
    </row>
    <row r="123" spans="13:20" x14ac:dyDescent="0.2">
      <c r="M123" s="7"/>
      <c r="N123" s="7"/>
      <c r="O123" s="7"/>
      <c r="P123" s="7"/>
      <c r="Q123" s="7"/>
      <c r="R123" s="7"/>
      <c r="S123" s="7"/>
      <c r="T123" s="7"/>
    </row>
    <row r="124" spans="13:20" x14ac:dyDescent="0.2">
      <c r="M124" s="7"/>
      <c r="N124" s="7"/>
      <c r="O124" s="7"/>
      <c r="P124" s="7"/>
      <c r="Q124" s="7"/>
      <c r="R124" s="7"/>
      <c r="S124" s="7"/>
      <c r="T124" s="7"/>
    </row>
    <row r="125" spans="13:20" x14ac:dyDescent="0.2">
      <c r="M125" s="7"/>
      <c r="N125" s="7"/>
      <c r="O125" s="7"/>
      <c r="P125" s="7"/>
      <c r="Q125" s="7"/>
      <c r="R125" s="7"/>
      <c r="S125" s="7"/>
      <c r="T125" s="7"/>
    </row>
    <row r="126" spans="13:20" x14ac:dyDescent="0.2">
      <c r="M126" s="7"/>
      <c r="N126" s="7"/>
      <c r="O126" s="7"/>
      <c r="P126" s="7"/>
      <c r="Q126" s="7"/>
      <c r="R126" s="7"/>
      <c r="S126" s="7"/>
      <c r="T126" s="7"/>
    </row>
    <row r="127" spans="13:20" x14ac:dyDescent="0.2">
      <c r="M127" s="7"/>
      <c r="N127" s="7"/>
      <c r="O127" s="7"/>
      <c r="P127" s="7"/>
      <c r="Q127" s="7"/>
      <c r="R127" s="7"/>
      <c r="S127" s="7"/>
      <c r="T127" s="7"/>
    </row>
    <row r="128" spans="13:20" x14ac:dyDescent="0.2">
      <c r="M128" s="7"/>
      <c r="N128" s="7"/>
      <c r="O128" s="7"/>
      <c r="P128" s="7"/>
      <c r="Q128" s="7"/>
      <c r="R128" s="7"/>
      <c r="S128" s="7"/>
      <c r="T128" s="7"/>
    </row>
    <row r="129" spans="13:20" x14ac:dyDescent="0.2">
      <c r="M129" s="7"/>
      <c r="N129" s="7"/>
      <c r="O129" s="7"/>
      <c r="P129" s="7"/>
      <c r="Q129" s="7"/>
      <c r="R129" s="7"/>
      <c r="S129" s="7"/>
      <c r="T129" s="7"/>
    </row>
    <row r="130" spans="13:20" x14ac:dyDescent="0.2">
      <c r="M130" s="7"/>
      <c r="N130" s="7"/>
      <c r="O130" s="7"/>
      <c r="P130" s="7"/>
      <c r="Q130" s="7"/>
      <c r="R130" s="7"/>
      <c r="S130" s="7"/>
      <c r="T130" s="7"/>
    </row>
    <row r="131" spans="13:20" x14ac:dyDescent="0.2">
      <c r="M131" s="7"/>
      <c r="N131" s="7"/>
      <c r="O131" s="7"/>
      <c r="P131" s="7"/>
      <c r="Q131" s="7"/>
      <c r="R131" s="7"/>
      <c r="S131" s="7"/>
      <c r="T131" s="7"/>
    </row>
    <row r="132" spans="13:20" x14ac:dyDescent="0.2">
      <c r="M132" s="7"/>
      <c r="N132" s="7"/>
      <c r="O132" s="7"/>
      <c r="P132" s="7"/>
      <c r="Q132" s="7"/>
      <c r="R132" s="7"/>
      <c r="S132" s="7"/>
      <c r="T132" s="7"/>
    </row>
    <row r="133" spans="13:20" x14ac:dyDescent="0.2">
      <c r="M133" s="7"/>
      <c r="N133" s="7"/>
      <c r="O133" s="7"/>
      <c r="P133" s="7"/>
      <c r="Q133" s="7"/>
      <c r="R133" s="7"/>
      <c r="S133" s="7"/>
      <c r="T133" s="7"/>
    </row>
    <row r="134" spans="13:20" x14ac:dyDescent="0.2">
      <c r="M134" s="7"/>
      <c r="N134" s="7"/>
      <c r="O134" s="7"/>
      <c r="P134" s="7"/>
      <c r="Q134" s="7"/>
      <c r="R134" s="7"/>
      <c r="S134" s="7"/>
      <c r="T134" s="7"/>
    </row>
    <row r="135" spans="13:20" x14ac:dyDescent="0.2">
      <c r="M135" s="7"/>
      <c r="N135" s="7"/>
      <c r="O135" s="7"/>
      <c r="P135" s="7"/>
      <c r="Q135" s="7"/>
      <c r="R135" s="7"/>
      <c r="S135" s="7"/>
      <c r="T135" s="7"/>
    </row>
    <row r="136" spans="13:20" x14ac:dyDescent="0.2">
      <c r="M136" s="7"/>
      <c r="N136" s="7"/>
      <c r="O136" s="7"/>
      <c r="P136" s="7"/>
      <c r="Q136" s="7"/>
      <c r="R136" s="7"/>
      <c r="S136" s="7"/>
      <c r="T136" s="7"/>
    </row>
    <row r="137" spans="13:20" x14ac:dyDescent="0.2">
      <c r="M137" s="7"/>
      <c r="N137" s="7"/>
      <c r="O137" s="7"/>
      <c r="P137" s="7"/>
      <c r="Q137" s="7"/>
      <c r="R137" s="7"/>
      <c r="S137" s="7"/>
      <c r="T137" s="7"/>
    </row>
    <row r="138" spans="13:20" x14ac:dyDescent="0.2">
      <c r="M138" s="7"/>
      <c r="N138" s="7"/>
      <c r="O138" s="7"/>
      <c r="P138" s="7"/>
      <c r="Q138" s="7"/>
      <c r="R138" s="7"/>
      <c r="S138" s="7"/>
      <c r="T138" s="7"/>
    </row>
    <row r="139" spans="13:20" x14ac:dyDescent="0.2">
      <c r="M139" s="7"/>
      <c r="N139" s="7"/>
      <c r="O139" s="7"/>
      <c r="P139" s="7"/>
      <c r="Q139" s="7"/>
      <c r="R139" s="7"/>
      <c r="S139" s="7"/>
      <c r="T139" s="7"/>
    </row>
    <row r="140" spans="13:20" x14ac:dyDescent="0.2">
      <c r="M140" s="7"/>
      <c r="N140" s="7"/>
      <c r="O140" s="7"/>
      <c r="P140" s="7"/>
      <c r="Q140" s="7"/>
      <c r="R140" s="7"/>
      <c r="S140" s="7"/>
      <c r="T140" s="7"/>
    </row>
    <row r="141" spans="13:20" x14ac:dyDescent="0.2">
      <c r="M141" s="7"/>
      <c r="N141" s="7"/>
      <c r="O141" s="7"/>
      <c r="P141" s="7"/>
      <c r="Q141" s="7"/>
      <c r="R141" s="7"/>
      <c r="S141" s="7"/>
      <c r="T141" s="7"/>
    </row>
    <row r="142" spans="13:20" x14ac:dyDescent="0.2">
      <c r="M142" s="7"/>
      <c r="N142" s="7"/>
      <c r="O142" s="7"/>
      <c r="P142" s="7"/>
      <c r="Q142" s="7"/>
      <c r="R142" s="7"/>
      <c r="S142" s="7"/>
      <c r="T142" s="7"/>
    </row>
    <row r="143" spans="13:20" x14ac:dyDescent="0.2">
      <c r="M143" s="7"/>
      <c r="N143" s="7"/>
      <c r="O143" s="7"/>
      <c r="P143" s="7"/>
      <c r="Q143" s="7"/>
      <c r="R143" s="7"/>
      <c r="S143" s="7"/>
      <c r="T143" s="7"/>
    </row>
    <row r="144" spans="13:20" x14ac:dyDescent="0.2">
      <c r="M144" s="7"/>
      <c r="N144" s="7"/>
      <c r="O144" s="7"/>
      <c r="P144" s="7"/>
      <c r="Q144" s="7"/>
      <c r="R144" s="7"/>
      <c r="S144" s="7"/>
      <c r="T144" s="7"/>
    </row>
    <row r="145" spans="13:20" x14ac:dyDescent="0.2">
      <c r="M145" s="7"/>
      <c r="N145" s="7"/>
      <c r="O145" s="7"/>
      <c r="P145" s="7"/>
      <c r="Q145" s="7"/>
      <c r="R145" s="7"/>
      <c r="S145" s="7"/>
      <c r="T145" s="7"/>
    </row>
    <row r="146" spans="13:20" x14ac:dyDescent="0.2">
      <c r="M146" s="7"/>
      <c r="N146" s="7"/>
      <c r="O146" s="7"/>
      <c r="P146" s="7"/>
      <c r="Q146" s="7"/>
      <c r="R146" s="7"/>
      <c r="S146" s="7"/>
      <c r="T146" s="7"/>
    </row>
    <row r="147" spans="13:20" x14ac:dyDescent="0.2">
      <c r="M147" s="7"/>
      <c r="N147" s="7"/>
      <c r="O147" s="7"/>
      <c r="P147" s="7"/>
      <c r="Q147" s="7"/>
      <c r="R147" s="7"/>
      <c r="S147" s="7"/>
      <c r="T147" s="7"/>
    </row>
    <row r="148" spans="13:20" x14ac:dyDescent="0.2">
      <c r="M148" s="7"/>
      <c r="N148" s="7"/>
      <c r="O148" s="7"/>
      <c r="P148" s="7"/>
      <c r="Q148" s="7"/>
      <c r="R148" s="7"/>
      <c r="S148" s="7"/>
      <c r="T148" s="7"/>
    </row>
    <row r="149" spans="13:20" x14ac:dyDescent="0.2">
      <c r="M149" s="7"/>
      <c r="N149" s="7"/>
      <c r="O149" s="7"/>
      <c r="P149" s="7"/>
      <c r="Q149" s="7"/>
      <c r="R149" s="7"/>
      <c r="S149" s="7"/>
      <c r="T149" s="7"/>
    </row>
    <row r="150" spans="13:20" x14ac:dyDescent="0.2">
      <c r="M150" s="7"/>
      <c r="N150" s="7"/>
      <c r="O150" s="7"/>
      <c r="P150" s="7"/>
      <c r="Q150" s="7"/>
      <c r="R150" s="7"/>
      <c r="S150" s="7"/>
      <c r="T150" s="7"/>
    </row>
    <row r="151" spans="13:20" x14ac:dyDescent="0.2">
      <c r="M151" s="7"/>
      <c r="N151" s="7"/>
      <c r="O151" s="7"/>
      <c r="P151" s="7"/>
      <c r="Q151" s="7"/>
      <c r="R151" s="7"/>
      <c r="S151" s="7"/>
      <c r="T151" s="7"/>
    </row>
    <row r="152" spans="13:20" x14ac:dyDescent="0.2">
      <c r="M152" s="7"/>
      <c r="N152" s="7"/>
      <c r="O152" s="7"/>
      <c r="P152" s="7"/>
      <c r="Q152" s="7"/>
      <c r="R152" s="7"/>
      <c r="S152" s="7"/>
      <c r="T152" s="7"/>
    </row>
    <row r="153" spans="13:20" x14ac:dyDescent="0.2">
      <c r="M153" s="7"/>
      <c r="N153" s="7"/>
      <c r="O153" s="7"/>
      <c r="P153" s="7"/>
      <c r="Q153" s="7"/>
      <c r="R153" s="7"/>
      <c r="S153" s="7"/>
      <c r="T153" s="7"/>
    </row>
    <row r="154" spans="13:20" x14ac:dyDescent="0.2">
      <c r="M154" s="7"/>
      <c r="N154" s="7"/>
      <c r="O154" s="7"/>
      <c r="P154" s="7"/>
      <c r="Q154" s="7"/>
      <c r="R154" s="7"/>
      <c r="S154" s="7"/>
      <c r="T154" s="7"/>
    </row>
    <row r="155" spans="13:20" x14ac:dyDescent="0.2">
      <c r="M155" s="7"/>
      <c r="N155" s="7"/>
      <c r="O155" s="7"/>
      <c r="P155" s="7"/>
      <c r="Q155" s="7"/>
      <c r="R155" s="7"/>
      <c r="S155" s="7"/>
      <c r="T155" s="7"/>
    </row>
    <row r="156" spans="13:20" x14ac:dyDescent="0.2">
      <c r="M156" s="7"/>
      <c r="N156" s="7"/>
      <c r="O156" s="7"/>
      <c r="P156" s="7"/>
      <c r="Q156" s="7"/>
      <c r="R156" s="7"/>
      <c r="S156" s="7"/>
      <c r="T156" s="7"/>
    </row>
    <row r="157" spans="13:20" x14ac:dyDescent="0.2">
      <c r="M157" s="7"/>
      <c r="N157" s="7"/>
      <c r="O157" s="7"/>
      <c r="P157" s="7"/>
      <c r="Q157" s="7"/>
      <c r="R157" s="7"/>
      <c r="S157" s="7"/>
      <c r="T157" s="7"/>
    </row>
    <row r="158" spans="13:20" x14ac:dyDescent="0.2">
      <c r="M158" s="7"/>
      <c r="N158" s="7"/>
      <c r="O158" s="7"/>
      <c r="P158" s="7"/>
      <c r="Q158" s="7"/>
      <c r="R158" s="7"/>
      <c r="S158" s="7"/>
      <c r="T158" s="7"/>
    </row>
    <row r="159" spans="13:20" x14ac:dyDescent="0.2">
      <c r="M159" s="7"/>
      <c r="N159" s="7"/>
      <c r="O159" s="7"/>
      <c r="P159" s="7"/>
      <c r="Q159" s="7"/>
      <c r="R159" s="7"/>
      <c r="S159" s="7"/>
      <c r="T159" s="7"/>
    </row>
    <row r="160" spans="13:20" x14ac:dyDescent="0.2">
      <c r="M160" s="7"/>
      <c r="N160" s="7"/>
      <c r="O160" s="7"/>
      <c r="P160" s="7"/>
      <c r="Q160" s="7"/>
      <c r="R160" s="7"/>
      <c r="S160" s="7"/>
      <c r="T160" s="7"/>
    </row>
    <row r="161" spans="13:20" x14ac:dyDescent="0.2">
      <c r="M161" s="7"/>
      <c r="N161" s="7"/>
      <c r="O161" s="7"/>
      <c r="P161" s="7"/>
      <c r="Q161" s="7"/>
      <c r="R161" s="7"/>
      <c r="S161" s="7"/>
      <c r="T161" s="7"/>
    </row>
    <row r="162" spans="13:20" x14ac:dyDescent="0.2">
      <c r="M162" s="7"/>
      <c r="N162" s="7"/>
      <c r="O162" s="7"/>
      <c r="P162" s="7"/>
      <c r="Q162" s="7"/>
      <c r="R162" s="7"/>
      <c r="S162" s="7"/>
      <c r="T162" s="7"/>
    </row>
    <row r="163" spans="13:20" x14ac:dyDescent="0.2">
      <c r="M163" s="7"/>
      <c r="N163" s="7"/>
      <c r="O163" s="7"/>
      <c r="P163" s="7"/>
      <c r="Q163" s="7"/>
      <c r="R163" s="7"/>
      <c r="S163" s="7"/>
      <c r="T163" s="7"/>
    </row>
    <row r="164" spans="13:20" x14ac:dyDescent="0.2">
      <c r="M164" s="7"/>
      <c r="N164" s="7"/>
      <c r="O164" s="7"/>
      <c r="P164" s="7"/>
      <c r="Q164" s="7"/>
      <c r="R164" s="7"/>
      <c r="S164" s="7"/>
      <c r="T164" s="7"/>
    </row>
    <row r="165" spans="13:20" x14ac:dyDescent="0.2">
      <c r="M165" s="7"/>
      <c r="N165" s="7"/>
      <c r="O165" s="7"/>
      <c r="P165" s="7"/>
      <c r="Q165" s="7"/>
      <c r="R165" s="7"/>
      <c r="S165" s="7"/>
      <c r="T165" s="7"/>
    </row>
    <row r="166" spans="13:20" x14ac:dyDescent="0.2">
      <c r="M166" s="7"/>
      <c r="N166" s="7"/>
      <c r="O166" s="7"/>
      <c r="P166" s="7"/>
      <c r="Q166" s="7"/>
      <c r="R166" s="7"/>
      <c r="S166" s="7"/>
      <c r="T166" s="7"/>
    </row>
    <row r="167" spans="13:20" x14ac:dyDescent="0.2">
      <c r="M167" s="7"/>
      <c r="N167" s="7"/>
      <c r="O167" s="7"/>
      <c r="P167" s="7"/>
      <c r="Q167" s="7"/>
      <c r="R167" s="7"/>
      <c r="S167" s="7"/>
      <c r="T167" s="7"/>
    </row>
    <row r="168" spans="13:20" x14ac:dyDescent="0.2">
      <c r="M168" s="7"/>
      <c r="N168" s="7"/>
      <c r="O168" s="7"/>
      <c r="P168" s="7"/>
      <c r="Q168" s="7"/>
      <c r="R168" s="7"/>
      <c r="S168" s="7"/>
      <c r="T168" s="7"/>
    </row>
    <row r="169" spans="13:20" x14ac:dyDescent="0.2">
      <c r="M169" s="7"/>
      <c r="N169" s="7"/>
      <c r="O169" s="7"/>
      <c r="P169" s="7"/>
      <c r="Q169" s="7"/>
      <c r="R169" s="7"/>
      <c r="S169" s="7"/>
      <c r="T169" s="7"/>
    </row>
    <row r="170" spans="13:20" x14ac:dyDescent="0.2">
      <c r="M170" s="7"/>
      <c r="N170" s="7"/>
      <c r="O170" s="7"/>
      <c r="P170" s="7"/>
      <c r="Q170" s="7"/>
      <c r="R170" s="7"/>
      <c r="S170" s="7"/>
      <c r="T170" s="7"/>
    </row>
    <row r="171" spans="13:20" x14ac:dyDescent="0.2">
      <c r="M171" s="7"/>
      <c r="N171" s="7"/>
      <c r="O171" s="7"/>
      <c r="P171" s="7"/>
      <c r="Q171" s="7"/>
      <c r="R171" s="7"/>
      <c r="S171" s="7"/>
      <c r="T171" s="7"/>
    </row>
    <row r="172" spans="13:20" x14ac:dyDescent="0.2">
      <c r="M172" s="7"/>
      <c r="N172" s="7"/>
      <c r="O172" s="7"/>
      <c r="P172" s="7"/>
      <c r="Q172" s="7"/>
      <c r="R172" s="7"/>
      <c r="S172" s="7"/>
      <c r="T172" s="7"/>
    </row>
    <row r="173" spans="13:20" x14ac:dyDescent="0.2">
      <c r="M173" s="7"/>
      <c r="N173" s="7"/>
      <c r="O173" s="7"/>
      <c r="P173" s="7"/>
      <c r="Q173" s="7"/>
      <c r="R173" s="7"/>
      <c r="S173" s="7"/>
      <c r="T173" s="7"/>
    </row>
    <row r="174" spans="13:20" x14ac:dyDescent="0.2">
      <c r="M174" s="7"/>
      <c r="N174" s="7"/>
      <c r="O174" s="7"/>
      <c r="P174" s="7"/>
      <c r="Q174" s="7"/>
      <c r="R174" s="7"/>
      <c r="S174" s="7"/>
      <c r="T174" s="7"/>
    </row>
    <row r="175" spans="13:20" x14ac:dyDescent="0.2">
      <c r="M175" s="7"/>
      <c r="N175" s="7"/>
      <c r="O175" s="7"/>
      <c r="P175" s="7"/>
      <c r="Q175" s="7"/>
      <c r="R175" s="7"/>
      <c r="S175" s="7"/>
      <c r="T175" s="7"/>
    </row>
    <row r="176" spans="13:20" x14ac:dyDescent="0.2">
      <c r="M176" s="7"/>
      <c r="N176" s="7"/>
      <c r="O176" s="7"/>
      <c r="P176" s="7"/>
      <c r="Q176" s="7"/>
      <c r="R176" s="7"/>
      <c r="S176" s="7"/>
      <c r="T176" s="7"/>
    </row>
    <row r="177" spans="13:20" x14ac:dyDescent="0.2">
      <c r="M177" s="7"/>
      <c r="N177" s="7"/>
      <c r="O177" s="7"/>
      <c r="P177" s="7"/>
      <c r="Q177" s="7"/>
      <c r="R177" s="7"/>
      <c r="S177" s="7"/>
      <c r="T177" s="7"/>
    </row>
    <row r="178" spans="13:20" x14ac:dyDescent="0.2">
      <c r="M178" s="7"/>
      <c r="N178" s="7"/>
      <c r="O178" s="7"/>
      <c r="P178" s="7"/>
      <c r="Q178" s="7"/>
      <c r="R178" s="7"/>
      <c r="S178" s="7"/>
      <c r="T178" s="7"/>
    </row>
    <row r="179" spans="13:20" x14ac:dyDescent="0.2">
      <c r="M179" s="7"/>
      <c r="N179" s="7"/>
      <c r="O179" s="7"/>
      <c r="P179" s="7"/>
      <c r="Q179" s="7"/>
      <c r="R179" s="7"/>
      <c r="S179" s="7"/>
      <c r="T179" s="7"/>
    </row>
    <row r="180" spans="13:20" x14ac:dyDescent="0.2">
      <c r="M180" s="7"/>
      <c r="N180" s="7"/>
      <c r="O180" s="7"/>
      <c r="P180" s="7"/>
      <c r="Q180" s="7"/>
      <c r="R180" s="7"/>
      <c r="S180" s="7"/>
      <c r="T180" s="7"/>
    </row>
    <row r="181" spans="13:20" x14ac:dyDescent="0.2">
      <c r="M181" s="7"/>
      <c r="N181" s="7"/>
      <c r="O181" s="7"/>
      <c r="P181" s="7"/>
      <c r="Q181" s="7"/>
      <c r="R181" s="7"/>
      <c r="S181" s="7"/>
      <c r="T181" s="7"/>
    </row>
    <row r="182" spans="13:20" x14ac:dyDescent="0.2">
      <c r="M182" s="7"/>
      <c r="N182" s="7"/>
      <c r="O182" s="7"/>
      <c r="P182" s="7"/>
      <c r="Q182" s="7"/>
      <c r="R182" s="7"/>
      <c r="S182" s="7"/>
      <c r="T182" s="7"/>
    </row>
    <row r="183" spans="13:20" x14ac:dyDescent="0.2">
      <c r="M183" s="7"/>
      <c r="N183" s="7"/>
      <c r="O183" s="7"/>
      <c r="P183" s="7"/>
      <c r="Q183" s="7"/>
      <c r="R183" s="7"/>
      <c r="S183" s="7"/>
      <c r="T183" s="7"/>
    </row>
    <row r="184" spans="13:20" x14ac:dyDescent="0.2">
      <c r="M184" s="7"/>
      <c r="N184" s="7"/>
      <c r="O184" s="7"/>
      <c r="P184" s="7"/>
      <c r="Q184" s="7"/>
      <c r="R184" s="7"/>
      <c r="S184" s="7"/>
      <c r="T184" s="7"/>
    </row>
    <row r="185" spans="13:20" x14ac:dyDescent="0.2">
      <c r="M185" s="7"/>
      <c r="N185" s="7"/>
      <c r="O185" s="7"/>
      <c r="P185" s="7"/>
      <c r="Q185" s="7"/>
      <c r="R185" s="7"/>
      <c r="S185" s="7"/>
      <c r="T185" s="7"/>
    </row>
    <row r="186" spans="13:20" x14ac:dyDescent="0.2">
      <c r="M186" s="7"/>
      <c r="N186" s="7"/>
      <c r="O186" s="7"/>
      <c r="P186" s="7"/>
      <c r="Q186" s="7"/>
      <c r="R186" s="7"/>
      <c r="S186" s="7"/>
      <c r="T186" s="7"/>
    </row>
    <row r="187" spans="13:20" x14ac:dyDescent="0.2">
      <c r="M187" s="7"/>
      <c r="N187" s="7"/>
      <c r="O187" s="7"/>
      <c r="P187" s="7"/>
      <c r="Q187" s="7"/>
      <c r="R187" s="7"/>
      <c r="S187" s="7"/>
      <c r="T187" s="7"/>
    </row>
    <row r="188" spans="13:20" x14ac:dyDescent="0.2">
      <c r="M188" s="7"/>
      <c r="N188" s="7"/>
      <c r="O188" s="7"/>
      <c r="P188" s="7"/>
      <c r="Q188" s="7"/>
      <c r="R188" s="7"/>
      <c r="S188" s="7"/>
      <c r="T188" s="7"/>
    </row>
    <row r="189" spans="13:20" x14ac:dyDescent="0.2">
      <c r="M189" s="7"/>
      <c r="N189" s="7"/>
      <c r="O189" s="7"/>
      <c r="P189" s="7"/>
      <c r="Q189" s="7"/>
      <c r="R189" s="7"/>
      <c r="S189" s="7"/>
      <c r="T189" s="7"/>
    </row>
    <row r="190" spans="13:20" x14ac:dyDescent="0.2">
      <c r="M190" s="7"/>
      <c r="N190" s="7"/>
      <c r="O190" s="7"/>
      <c r="P190" s="7"/>
      <c r="Q190" s="7"/>
      <c r="R190" s="7"/>
      <c r="S190" s="7"/>
      <c r="T190" s="7"/>
    </row>
    <row r="191" spans="13:20" x14ac:dyDescent="0.2">
      <c r="M191" s="7"/>
      <c r="N191" s="7"/>
      <c r="O191" s="7"/>
      <c r="P191" s="7"/>
      <c r="Q191" s="7"/>
      <c r="R191" s="7"/>
      <c r="S191" s="7"/>
      <c r="T191" s="7"/>
    </row>
    <row r="192" spans="13:20" x14ac:dyDescent="0.2">
      <c r="M192" s="7"/>
      <c r="N192" s="7"/>
      <c r="O192" s="7"/>
      <c r="P192" s="7"/>
      <c r="Q192" s="7"/>
      <c r="R192" s="7"/>
      <c r="S192" s="7"/>
      <c r="T192" s="7"/>
    </row>
    <row r="193" spans="13:20" x14ac:dyDescent="0.2">
      <c r="M193" s="7"/>
      <c r="N193" s="7"/>
      <c r="O193" s="7"/>
      <c r="P193" s="7"/>
      <c r="Q193" s="7"/>
      <c r="R193" s="7"/>
      <c r="S193" s="7"/>
      <c r="T193" s="7"/>
    </row>
    <row r="194" spans="13:20" x14ac:dyDescent="0.2">
      <c r="M194" s="7"/>
      <c r="N194" s="7"/>
      <c r="O194" s="7"/>
      <c r="P194" s="7"/>
      <c r="Q194" s="7"/>
      <c r="R194" s="7"/>
      <c r="S194" s="7"/>
      <c r="T194" s="7"/>
    </row>
    <row r="195" spans="13:20" x14ac:dyDescent="0.2">
      <c r="M195" s="7"/>
      <c r="N195" s="7"/>
      <c r="O195" s="7"/>
      <c r="P195" s="7"/>
      <c r="Q195" s="7"/>
      <c r="R195" s="7"/>
      <c r="S195" s="7"/>
      <c r="T195" s="7"/>
    </row>
    <row r="196" spans="13:20" x14ac:dyDescent="0.2">
      <c r="M196" s="7"/>
      <c r="N196" s="7"/>
      <c r="O196" s="7"/>
      <c r="P196" s="7"/>
      <c r="Q196" s="7"/>
      <c r="R196" s="7"/>
      <c r="S196" s="7"/>
      <c r="T196" s="7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wosch</dc:creator>
  <cp:lastModifiedBy>Microsoft Office User</cp:lastModifiedBy>
  <dcterms:created xsi:type="dcterms:W3CDTF">2009-07-06T14:39:41Z</dcterms:created>
  <dcterms:modified xsi:type="dcterms:W3CDTF">2020-08-30T10:25:56Z</dcterms:modified>
</cp:coreProperties>
</file>