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SD-USB/Uni/Arbeit/Excel zur Abgabe/Fehlende Exceltools/"/>
    </mc:Choice>
  </mc:AlternateContent>
  <xr:revisionPtr revIDLastSave="0" documentId="13_ncr:1_{6AA9A1B8-CF33-7F42-A09A-9BE7A512954C}" xr6:coauthVersionLast="45" xr6:coauthVersionMax="45" xr10:uidLastSave="{00000000-0000-0000-0000-000000000000}"/>
  <workbookProtection workbookAlgorithmName="SHA-512" workbookHashValue="umWZacnMmPaDXAoFR1yTqYT6lg/Hn2Dv4ksYsNmnn8SL+wgNzmpEHIs5k+pN9XHP7vEsupbO7iHi9tiWFu//TQ==" workbookSaltValue="42XCsx1QFOhH7wVgMFHzzQ==" workbookSpinCount="100000" lockStructure="1"/>
  <bookViews>
    <workbookView xWindow="0" yWindow="0" windowWidth="35840" windowHeight="22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" l="1"/>
  <c r="N26" i="1"/>
  <c r="E225" i="1"/>
  <c r="K232" i="1"/>
  <c r="K231" i="1"/>
  <c r="N18" i="1"/>
  <c r="N14" i="1"/>
  <c r="A225" i="1" l="1"/>
  <c r="O10" i="1" s="1"/>
  <c r="O13" i="1" s="1"/>
  <c r="C226" i="1" l="1"/>
  <c r="B225" i="1"/>
  <c r="C225" i="1" l="1"/>
  <c r="P13" i="1"/>
  <c r="D225" i="1"/>
  <c r="N10" i="1"/>
  <c r="F225" i="1"/>
  <c r="D229" i="1"/>
  <c r="D232" i="1"/>
  <c r="L234" i="1" s="1"/>
  <c r="D227" i="1" l="1"/>
  <c r="G229" i="1" s="1"/>
  <c r="L235" i="1"/>
  <c r="P21" i="1"/>
  <c r="O21" i="1"/>
  <c r="D228" i="1"/>
  <c r="H229" i="1" l="1"/>
  <c r="H231" i="1" s="1"/>
  <c r="L227" i="1" s="1"/>
  <c r="K229" i="1" s="1"/>
  <c r="G230" i="1"/>
  <c r="H230" i="1" s="1"/>
  <c r="H232" i="1" s="1"/>
  <c r="U227" i="1" l="1"/>
  <c r="U228" i="1"/>
  <c r="L229" i="1"/>
  <c r="L231" i="1" s="1"/>
  <c r="P227" i="1" s="1"/>
  <c r="L228" i="1"/>
  <c r="K230" i="1" s="1"/>
  <c r="Q230" i="1" l="1"/>
  <c r="K236" i="1"/>
  <c r="L236" i="1" s="1"/>
  <c r="L238" i="1" s="1"/>
  <c r="L230" i="1"/>
  <c r="L232" i="1" s="1"/>
  <c r="P228" i="1" s="1"/>
  <c r="K237" i="1" s="1"/>
  <c r="L237" i="1" s="1"/>
  <c r="L239" i="1" s="1"/>
  <c r="Q232" i="1" l="1"/>
  <c r="Q234" i="1" s="1"/>
  <c r="K225" i="1" s="1"/>
  <c r="N236" i="1"/>
  <c r="O236" i="1" s="1"/>
  <c r="Q228" i="1"/>
  <c r="R228" i="1" l="1"/>
  <c r="V228" i="1" s="1"/>
  <c r="V230" i="1" s="1"/>
  <c r="R230" i="1"/>
  <c r="V227" i="1" s="1"/>
  <c r="V229" i="1" s="1"/>
  <c r="N241" i="1" s="1"/>
  <c r="N237" i="1" l="1"/>
  <c r="N243" i="1"/>
  <c r="N245" i="1" s="1"/>
  <c r="N247" i="1" s="1"/>
  <c r="L225" i="1" s="1"/>
  <c r="Q236" i="1" l="1"/>
  <c r="O237" i="1"/>
  <c r="S236" i="1" l="1"/>
  <c r="G225" i="1"/>
  <c r="Q237" i="1"/>
  <c r="H225" i="1" s="1"/>
  <c r="O16" i="1" s="1"/>
  <c r="I225" i="1" l="1"/>
  <c r="O24" i="1" s="1"/>
  <c r="J225" i="1"/>
  <c r="P24" i="1" s="1"/>
  <c r="P16" i="1" l="1"/>
</calcChain>
</file>

<file path=xl/sharedStrings.xml><?xml version="1.0" encoding="utf-8"?>
<sst xmlns="http://schemas.openxmlformats.org/spreadsheetml/2006/main" count="92" uniqueCount="51">
  <si>
    <t>I</t>
  </si>
  <si>
    <t>Iw</t>
  </si>
  <si>
    <t>Ib</t>
  </si>
  <si>
    <t>x</t>
  </si>
  <si>
    <t>y</t>
  </si>
  <si>
    <t>R</t>
  </si>
  <si>
    <t>UR</t>
  </si>
  <si>
    <t>UX</t>
  </si>
  <si>
    <t>deltaU</t>
  </si>
  <si>
    <t>UA</t>
  </si>
  <si>
    <t>UE</t>
  </si>
  <si>
    <t>ICE</t>
  </si>
  <si>
    <t>IB</t>
  </si>
  <si>
    <t>Xb</t>
  </si>
  <si>
    <t>ARCTANY/X</t>
  </si>
  <si>
    <t>IUAI</t>
  </si>
  <si>
    <t>cos</t>
  </si>
  <si>
    <t>sin</t>
  </si>
  <si>
    <t>ICA</t>
  </si>
  <si>
    <t>cosphiA</t>
  </si>
  <si>
    <t>phiA</t>
  </si>
  <si>
    <t>phiE</t>
  </si>
  <si>
    <t>cosphiE</t>
  </si>
  <si>
    <t>IE</t>
  </si>
  <si>
    <t>sinphiE</t>
  </si>
  <si>
    <t>delta</t>
  </si>
  <si>
    <t>phiI</t>
  </si>
  <si>
    <t>IA</t>
  </si>
  <si>
    <t>xUA2</t>
  </si>
  <si>
    <t>yUA2</t>
  </si>
  <si>
    <t>xIA2</t>
  </si>
  <si>
    <t>yIA2"</t>
  </si>
  <si>
    <t>IIAI</t>
  </si>
  <si>
    <t>sinphiA</t>
  </si>
  <si>
    <t>Summe</t>
  </si>
  <si>
    <t>Laststrom IE</t>
  </si>
  <si>
    <t>XPK</t>
  </si>
  <si>
    <t>XSK</t>
  </si>
  <si>
    <t>USK</t>
  </si>
  <si>
    <t>USK0</t>
  </si>
  <si>
    <t>Phasenwinkel phiE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</si>
  <si>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</si>
  <si>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</si>
  <si>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</si>
  <si>
    <t>phiE in °</t>
  </si>
  <si>
    <t>phiA in °</t>
  </si>
  <si>
    <t>PE in Watt</t>
  </si>
  <si>
    <t>PA in Watt</t>
  </si>
  <si>
    <t>QE in var</t>
  </si>
  <si>
    <t>QA in var</t>
  </si>
  <si>
    <t>Kompensation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</si>
</sst>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-0.24994659260841701"/>
      <name val="Calibri"/>
      <family val="2"/>
      <scheme val="minor"/>
    </font>
    <font>
      <sz val="11"/>
      <color rgb="FF990033"/>
      <name val="Calibri"/>
      <family val="2"/>
      <scheme val="minor"/>
    </font>
    <font>
      <sz val="11"/>
      <color rgb="FF0099CC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990033"/>
      <name val="Calibri"/>
      <family val="2"/>
      <scheme val="minor"/>
    </font>
    <font>
      <b/>
      <sz val="11"/>
      <color rgb="FF0099CC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3" borderId="0" xfId="0" applyFont="1" applyFill="1"/>
    <xf numFmtId="0" fontId="0" fillId="3" borderId="0" xfId="0" applyFill="1"/>
    <xf numFmtId="0" fontId="10" fillId="3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1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10" fillId="2" borderId="0" xfId="0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9900CC"/>
      <color rgb="FF0099CC"/>
      <color rgb="FF990033"/>
      <color rgb="FF0000FF"/>
      <color rgb="FF990000"/>
      <color rgb="FFCC0000"/>
      <color rgb="FFFF33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66079376654773E-2"/>
          <c:y val="3.3319773447123682E-2"/>
          <c:w val="0.90954715687783949"/>
          <c:h val="0.94219837324948474"/>
        </c:manualLayout>
      </c:layout>
      <c:scatterChart>
        <c:scatterStyle val="smoothMarker"/>
        <c:varyColors val="0"/>
        <c:ser>
          <c:idx val="0"/>
          <c:order val="0"/>
          <c:tx>
            <c:v>IE</c:v>
          </c:tx>
          <c:spPr>
            <a:ln w="38100">
              <a:solidFill>
                <a:srgbClr val="FF00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Programm!$C$227:$D$227</c:f>
              <c:numCache>
                <c:formatCode>General</c:formatCode>
                <c:ptCount val="2"/>
                <c:pt idx="0">
                  <c:v>0</c:v>
                </c:pt>
                <c:pt idx="1">
                  <c:v>2.1795904581339753</c:v>
                </c:pt>
              </c:numCache>
            </c:numRef>
          </c:xVal>
          <c:yVal>
            <c:numRef>
              <c:f>Programm!$C$228:$D$228</c:f>
              <c:numCache>
                <c:formatCode>General</c:formatCode>
                <c:ptCount val="2"/>
                <c:pt idx="0">
                  <c:v>0</c:v>
                </c:pt>
                <c:pt idx="1">
                  <c:v>3.1127777682981685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F6-874E-B341-C2040B83F973}"/>
            </c:ext>
          </c:extLst>
        </c:ser>
        <c:ser>
          <c:idx val="1"/>
          <c:order val="1"/>
          <c:tx>
            <c:v>IEw</c:v>
          </c:tx>
          <c:spPr>
            <a:ln w="25400">
              <a:solidFill>
                <a:srgbClr val="FF00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Programm!$C$229:$D$229</c:f>
              <c:numCache>
                <c:formatCode>General</c:formatCode>
                <c:ptCount val="2"/>
                <c:pt idx="0">
                  <c:v>0</c:v>
                </c:pt>
                <c:pt idx="1">
                  <c:v>2.1795904581339753</c:v>
                </c:pt>
              </c:numCache>
            </c:numRef>
          </c:xVal>
          <c:yVal>
            <c:numRef>
              <c:f>Programm!$C$230:$D$230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F6-874E-B341-C2040B83F973}"/>
            </c:ext>
          </c:extLst>
        </c:ser>
        <c:ser>
          <c:idx val="2"/>
          <c:order val="2"/>
          <c:tx>
            <c:v>IEb</c:v>
          </c:tx>
          <c:spPr>
            <a:ln w="25400">
              <a:solidFill>
                <a:srgbClr val="FF00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Programm!$C$231:$D$231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Programm!$C$232:$D$232</c:f>
              <c:numCache>
                <c:formatCode>General</c:formatCode>
                <c:ptCount val="2"/>
                <c:pt idx="0">
                  <c:v>0</c:v>
                </c:pt>
                <c:pt idx="1">
                  <c:v>3.1127777682981685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8F6-874E-B341-C2040B83F973}"/>
            </c:ext>
          </c:extLst>
        </c:ser>
        <c:ser>
          <c:idx val="3"/>
          <c:order val="3"/>
          <c:tx>
            <c:v>IPK</c:v>
          </c:tx>
          <c:spPr>
            <a:ln w="38100">
              <a:solidFill>
                <a:srgbClr val="FF33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Programm!$G$229:$H$229</c:f>
              <c:numCache>
                <c:formatCode>General</c:formatCode>
                <c:ptCount val="2"/>
                <c:pt idx="0">
                  <c:v>2.1795904581339753</c:v>
                </c:pt>
                <c:pt idx="1">
                  <c:v>2.1795904581339753</c:v>
                </c:pt>
              </c:numCache>
            </c:numRef>
          </c:xVal>
          <c:yVal>
            <c:numRef>
              <c:f>Programm!$G$230:$H$230</c:f>
              <c:numCache>
                <c:formatCode>General</c:formatCode>
                <c:ptCount val="2"/>
                <c:pt idx="0">
                  <c:v>3.1127777682981685</c:v>
                </c:pt>
                <c:pt idx="1">
                  <c:v>3.1927777682981686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8F6-874E-B341-C2040B83F973}"/>
            </c:ext>
          </c:extLst>
        </c:ser>
        <c:ser>
          <c:idx val="4"/>
          <c:order val="4"/>
          <c:tx>
            <c:v>IA</c:v>
          </c:tx>
          <c:spPr>
            <a:ln w="38100">
              <a:solidFill>
                <a:srgbClr val="990033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Programm!$G$231:$H$231</c:f>
              <c:numCache>
                <c:formatCode>General</c:formatCode>
                <c:ptCount val="2"/>
                <c:pt idx="0">
                  <c:v>0</c:v>
                </c:pt>
                <c:pt idx="1">
                  <c:v>2.1795904581339753</c:v>
                </c:pt>
              </c:numCache>
            </c:numRef>
          </c:xVal>
          <c:yVal>
            <c:numRef>
              <c:f>Programm!$G$232:$H$232</c:f>
              <c:numCache>
                <c:formatCode>General</c:formatCode>
                <c:ptCount val="2"/>
                <c:pt idx="0">
                  <c:v>0</c:v>
                </c:pt>
                <c:pt idx="1">
                  <c:v>3.1927777682981686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8F6-874E-B341-C2040B83F973}"/>
            </c:ext>
          </c:extLst>
        </c:ser>
        <c:ser>
          <c:idx val="5"/>
          <c:order val="5"/>
          <c:tx>
            <c:v>UE</c:v>
          </c:tx>
          <c:spPr>
            <a:ln w="38100">
              <a:solidFill>
                <a:srgbClr val="0000FF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Programm!$G$227:$H$227</c:f>
              <c:numCache>
                <c:formatCode>General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xVal>
          <c:yVal>
            <c:numRef>
              <c:f>Programm!$G$228:$H$228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8F6-874E-B341-C2040B83F973}"/>
            </c:ext>
          </c:extLst>
        </c:ser>
        <c:ser>
          <c:idx val="6"/>
          <c:order val="6"/>
          <c:tx>
            <c:v>UR</c:v>
          </c:tx>
          <c:spPr>
            <a:ln w="25400">
              <a:solidFill>
                <a:srgbClr val="0033CC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Programm!$K$227:$L$227</c:f>
              <c:numCache>
                <c:formatCode>General</c:formatCode>
                <c:ptCount val="2"/>
                <c:pt idx="0">
                  <c:v>8</c:v>
                </c:pt>
                <c:pt idx="1">
                  <c:v>9.5257133206937823</c:v>
                </c:pt>
              </c:numCache>
            </c:numRef>
          </c:xVal>
          <c:yVal>
            <c:numRef>
              <c:f>Programm!$K$228:$L$228</c:f>
              <c:numCache>
                <c:formatCode>General</c:formatCode>
                <c:ptCount val="2"/>
                <c:pt idx="0">
                  <c:v>0</c:v>
                </c:pt>
                <c:pt idx="1">
                  <c:v>2.2349444378087178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8F6-874E-B341-C2040B83F973}"/>
            </c:ext>
          </c:extLst>
        </c:ser>
        <c:ser>
          <c:idx val="7"/>
          <c:order val="7"/>
          <c:tx>
            <c:v>UXb</c:v>
          </c:tx>
          <c:spPr>
            <a:ln w="25400">
              <a:solidFill>
                <a:srgbClr val="0033CC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Programm!$K$229:$L$229</c:f>
              <c:numCache>
                <c:formatCode>General</c:formatCode>
                <c:ptCount val="2"/>
                <c:pt idx="0">
                  <c:v>9.5257133206937823</c:v>
                </c:pt>
                <c:pt idx="1">
                  <c:v>6.6522133292254306</c:v>
                </c:pt>
              </c:numCache>
            </c:numRef>
          </c:xVal>
          <c:yVal>
            <c:numRef>
              <c:f>Programm!$K$230:$L$230</c:f>
              <c:numCache>
                <c:formatCode>General</c:formatCode>
                <c:ptCount val="2"/>
                <c:pt idx="0">
                  <c:v>2.2349444378087178</c:v>
                </c:pt>
                <c:pt idx="1">
                  <c:v>4.196575850129296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8F6-874E-B341-C2040B83F973}"/>
            </c:ext>
          </c:extLst>
        </c:ser>
        <c:ser>
          <c:idx val="8"/>
          <c:order val="8"/>
          <c:tx>
            <c:v>deltaU</c:v>
          </c:tx>
          <c:spPr>
            <a:ln w="38100">
              <a:solidFill>
                <a:srgbClr val="0099CC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Programm!$K$231:$L$231</c:f>
              <c:numCache>
                <c:formatCode>General</c:formatCode>
                <c:ptCount val="2"/>
                <c:pt idx="0">
                  <c:v>8</c:v>
                </c:pt>
                <c:pt idx="1">
                  <c:v>6.6522133292254306</c:v>
                </c:pt>
              </c:numCache>
            </c:numRef>
          </c:xVal>
          <c:yVal>
            <c:numRef>
              <c:f>Programm!$K$232:$L$232</c:f>
              <c:numCache>
                <c:formatCode>General</c:formatCode>
                <c:ptCount val="2"/>
                <c:pt idx="0">
                  <c:v>0</c:v>
                </c:pt>
                <c:pt idx="1">
                  <c:v>4.196575850129296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8F6-874E-B341-C2040B83F973}"/>
            </c:ext>
          </c:extLst>
        </c:ser>
        <c:ser>
          <c:idx val="11"/>
          <c:order val="9"/>
          <c:tx>
            <c:v>URK</c:v>
          </c:tx>
          <c:spPr>
            <a:ln w="38100">
              <a:solidFill>
                <a:schemeClr val="tx2">
                  <a:lumMod val="75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Programm!$K$236:$L$236</c:f>
              <c:numCache>
                <c:formatCode>General</c:formatCode>
                <c:ptCount val="2"/>
                <c:pt idx="0">
                  <c:v>6.6522133292254306</c:v>
                </c:pt>
                <c:pt idx="1">
                  <c:v>9.1424355438639662</c:v>
                </c:pt>
              </c:numCache>
            </c:numRef>
          </c:xVal>
          <c:yVal>
            <c:numRef>
              <c:f>Programm!$K$237:$L$237</c:f>
              <c:numCache>
                <c:formatCode>General</c:formatCode>
                <c:ptCount val="2"/>
                <c:pt idx="0">
                  <c:v>4.196575850129296</c:v>
                </c:pt>
                <c:pt idx="1">
                  <c:v>2.4529034836221157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8F6-874E-B341-C2040B83F973}"/>
            </c:ext>
          </c:extLst>
        </c:ser>
        <c:ser>
          <c:idx val="12"/>
          <c:order val="10"/>
          <c:tx>
            <c:v>UA</c:v>
          </c:tx>
          <c:spPr>
            <a:ln w="50800">
              <a:solidFill>
                <a:srgbClr val="9900CC"/>
              </a:solidFill>
              <a:tailEnd type="triangle"/>
            </a:ln>
          </c:spPr>
          <c:marker>
            <c:symbol val="none"/>
          </c:marker>
          <c:xVal>
            <c:numRef>
              <c:f>Programm!$K$238:$L$238</c:f>
              <c:numCache>
                <c:formatCode>General</c:formatCode>
                <c:ptCount val="2"/>
                <c:pt idx="0">
                  <c:v>0</c:v>
                </c:pt>
                <c:pt idx="1">
                  <c:v>9.1424355438639662</c:v>
                </c:pt>
              </c:numCache>
            </c:numRef>
          </c:xVal>
          <c:yVal>
            <c:numRef>
              <c:f>Programm!$K$239:$L$239</c:f>
              <c:numCache>
                <c:formatCode>General</c:formatCode>
                <c:ptCount val="2"/>
                <c:pt idx="0">
                  <c:v>0</c:v>
                </c:pt>
                <c:pt idx="1">
                  <c:v>2.4529034836221157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8F6-874E-B341-C2040B83F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38560"/>
        <c:axId val="111944832"/>
      </c:scatterChart>
      <c:valAx>
        <c:axId val="111938560"/>
        <c:scaling>
          <c:orientation val="minMax"/>
          <c:max val="12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Re</a:t>
                </a:r>
              </a:p>
            </c:rich>
          </c:tx>
          <c:layout>
            <c:manualLayout>
              <c:xMode val="edge"/>
              <c:yMode val="edge"/>
              <c:x val="0.49628204344034732"/>
              <c:y val="0.94930102368656011"/>
            </c:manualLayout>
          </c:layout>
          <c:overlay val="0"/>
          <c:spPr>
            <a:noFill/>
          </c:spPr>
        </c:title>
        <c:numFmt formatCode="General" sourceLinked="1"/>
        <c:majorTickMark val="out"/>
        <c:minorTickMark val="none"/>
        <c:tickLblPos val="nextTo"/>
        <c:crossAx val="111944832"/>
        <c:crosses val="autoZero"/>
        <c:crossBetween val="midCat"/>
        <c:majorUnit val="1"/>
        <c:minorUnit val="0.1"/>
      </c:valAx>
      <c:valAx>
        <c:axId val="111944832"/>
        <c:scaling>
          <c:orientation val="minMax"/>
          <c:max val="6"/>
          <c:min val="-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Im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938560"/>
        <c:crosses val="autoZero"/>
        <c:crossBetween val="midCat"/>
        <c:majorUnit val="1"/>
        <c:minorUnit val="0.1"/>
      </c:valAx>
    </c:plotArea>
    <c:legend>
      <c:legendPos val="r"/>
      <c:layout>
        <c:manualLayout>
          <c:xMode val="edge"/>
          <c:yMode val="edge"/>
          <c:x val="8.9825142410029826E-2"/>
          <c:y val="5.9758070411615571E-2"/>
          <c:w val="0.87454498494030752"/>
          <c:h val="6.9334822931591114E-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Scroll" dx="16" fmlaLink="D226" horiz="1" max="90" page="10" val="38"/>
</file>

<file path=xl/ctrlProps/ctrlProp2.xml><?xml version="1.0" encoding="utf-8"?>
<formControlPr xmlns="http://schemas.microsoft.com/office/spreadsheetml/2009/9/main" objectType="Scroll" dx="16" fmlaLink="A226" horiz="1" max="180" page="10" val="35"/>
</file>

<file path=xl/ctrlProps/ctrlProp3.xml><?xml version="1.0" encoding="utf-8"?>
<formControlPr xmlns="http://schemas.microsoft.com/office/spreadsheetml/2009/9/main" objectType="Scroll" dx="16" fmlaLink="A219" horiz="1" inc="10" max="400" page="10" val="210"/>
</file>

<file path=xl/ctrlProps/ctrlProp4.xml><?xml version="1.0" encoding="utf-8"?>
<formControlPr xmlns="http://schemas.microsoft.com/office/spreadsheetml/2009/9/main" objectType="Scroll" dx="16" fmlaLink="B219" horiz="1" max="10" page="10" val="7"/>
</file>

<file path=xl/ctrlProps/ctrlProp5.xml><?xml version="1.0" encoding="utf-8"?>
<formControlPr xmlns="http://schemas.microsoft.com/office/spreadsheetml/2009/9/main" objectType="Scroll" dx="16" fmlaLink="C219" horiz="1" max="10" min="1" page="10" val="9"/>
</file>

<file path=xl/ctrlProps/ctrlProp6.xml><?xml version="1.0" encoding="utf-8"?>
<formControlPr xmlns="http://schemas.microsoft.com/office/spreadsheetml/2009/9/main" objectType="Scroll" dx="16" fmlaLink="E219" horiz="1" max="20" page="10" val="18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emf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11</xdr:col>
      <xdr:colOff>311727</xdr:colOff>
      <xdr:row>48</xdr:row>
      <xdr:rowOff>115454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82543</xdr:colOff>
          <xdr:row>8</xdr:row>
          <xdr:rowOff>0</xdr:rowOff>
        </xdr:from>
        <xdr:to>
          <xdr:col>13</xdr:col>
          <xdr:colOff>796738</xdr:colOff>
          <xdr:row>9</xdr:row>
          <xdr:rowOff>4895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241292</xdr:colOff>
          <xdr:row>8</xdr:row>
          <xdr:rowOff>1155</xdr:rowOff>
        </xdr:from>
        <xdr:to>
          <xdr:col>14</xdr:col>
          <xdr:colOff>954524</xdr:colOff>
          <xdr:row>9</xdr:row>
          <xdr:rowOff>6050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87742</xdr:colOff>
          <xdr:row>24</xdr:row>
          <xdr:rowOff>0</xdr:rowOff>
        </xdr:from>
        <xdr:to>
          <xdr:col>13</xdr:col>
          <xdr:colOff>800974</xdr:colOff>
          <xdr:row>25</xdr:row>
          <xdr:rowOff>4895</xdr:rowOff>
        </xdr:to>
        <xdr:sp macro="" textlink="">
          <xdr:nvSpPr>
            <xdr:cNvPr id="1035" name="Scroll Ba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76197</xdr:colOff>
          <xdr:row>12</xdr:row>
          <xdr:rowOff>1155</xdr:rowOff>
        </xdr:from>
        <xdr:to>
          <xdr:col>13</xdr:col>
          <xdr:colOff>789429</xdr:colOff>
          <xdr:row>13</xdr:row>
          <xdr:rowOff>6051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87742</xdr:colOff>
          <xdr:row>16</xdr:row>
          <xdr:rowOff>1155</xdr:rowOff>
        </xdr:from>
        <xdr:to>
          <xdr:col>13</xdr:col>
          <xdr:colOff>800974</xdr:colOff>
          <xdr:row>17</xdr:row>
          <xdr:rowOff>6051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80815</xdr:colOff>
          <xdr:row>20</xdr:row>
          <xdr:rowOff>0</xdr:rowOff>
        </xdr:from>
        <xdr:to>
          <xdr:col>13</xdr:col>
          <xdr:colOff>794047</xdr:colOff>
          <xdr:row>21</xdr:row>
          <xdr:rowOff>4896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18</xdr:col>
      <xdr:colOff>211421</xdr:colOff>
      <xdr:row>1</xdr:row>
      <xdr:rowOff>9526</xdr:rowOff>
    </xdr:from>
    <xdr:to>
      <xdr:col>23</xdr:col>
      <xdr:colOff>642905</xdr:colOff>
      <xdr:row>16</xdr:row>
      <xdr:rowOff>80818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7F6AF865-D4DD-7B41-B096-95B7479DE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5589966" y="205799"/>
          <a:ext cx="4818757" cy="3015383"/>
        </a:xfrm>
        <a:prstGeom prst="rect">
          <a:avLst/>
        </a:prstGeom>
      </xdr:spPr>
    </xdr:pic>
    <xdr:clientData/>
  </xdr:twoCellAnchor>
  <xdr:twoCellAnchor>
    <xdr:from>
      <xdr:col>17</xdr:col>
      <xdr:colOff>681037</xdr:colOff>
      <xdr:row>14</xdr:row>
      <xdr:rowOff>95250</xdr:rowOff>
    </xdr:from>
    <xdr:to>
      <xdr:col>23</xdr:col>
      <xdr:colOff>735806</xdr:colOff>
      <xdr:row>14</xdr:row>
      <xdr:rowOff>95250</xdr:rowOff>
    </xdr:to>
    <xdr:cxnSp macro="">
      <xdr:nvCxnSpPr>
        <xdr:cNvPr id="11" name="Gerader Verbinder 2">
          <a:extLst>
            <a:ext uri="{FF2B5EF4-FFF2-40B4-BE49-F238E27FC236}">
              <a16:creationId xmlns:a16="http://schemas.microsoft.com/office/drawing/2014/main" id="{B82EC197-6539-5744-BDDF-896E753C39D1}"/>
            </a:ext>
          </a:extLst>
        </xdr:cNvPr>
        <xdr:cNvCxnSpPr/>
      </xdr:nvCxnSpPr>
      <xdr:spPr>
        <a:xfrm>
          <a:off x="12619037" y="2762250"/>
          <a:ext cx="51093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838849</xdr:colOff>
      <xdr:row>31</xdr:row>
      <xdr:rowOff>118341</xdr:rowOff>
    </xdr:from>
    <xdr:to>
      <xdr:col>22</xdr:col>
      <xdr:colOff>69042</xdr:colOff>
      <xdr:row>38</xdr:row>
      <xdr:rowOff>169141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28746F28-63DF-AE45-B54B-6E6D80EED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4849" y="6202796"/>
          <a:ext cx="1862557" cy="1424709"/>
        </a:xfrm>
        <a:prstGeom prst="rect">
          <a:avLst/>
        </a:prstGeom>
      </xdr:spPr>
    </xdr:pic>
    <xdr:clientData/>
  </xdr:twoCellAnchor>
  <xdr:twoCellAnchor>
    <xdr:from>
      <xdr:col>16</xdr:col>
      <xdr:colOff>842820</xdr:colOff>
      <xdr:row>19</xdr:row>
      <xdr:rowOff>114300</xdr:rowOff>
    </xdr:from>
    <xdr:to>
      <xdr:col>25</xdr:col>
      <xdr:colOff>29534</xdr:colOff>
      <xdr:row>27</xdr:row>
      <xdr:rowOff>78190</xdr:rowOff>
    </xdr:to>
    <xdr:sp macro="" textlink="">
      <xdr:nvSpPr>
        <xdr:cNvPr id="13" name="Textplatzhalter 9">
          <a:extLst>
            <a:ext uri="{FF2B5EF4-FFF2-40B4-BE49-F238E27FC236}">
              <a16:creationId xmlns:a16="http://schemas.microsoft.com/office/drawing/2014/main" id="{B827C1DB-F4FB-FE4B-9EC3-E5519223330F}"/>
            </a:ext>
          </a:extLst>
        </xdr:cNvPr>
        <xdr:cNvSpPr txBox="1">
          <a:spLocks/>
        </xdr:cNvSpPr>
      </xdr:nvSpPr>
      <xdr:spPr>
        <a:xfrm>
          <a:off x="14466456" y="3843482"/>
          <a:ext cx="7083805" cy="1534072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17</xdr:col>
      <xdr:colOff>773397</xdr:colOff>
      <xdr:row>14</xdr:row>
      <xdr:rowOff>83705</xdr:rowOff>
    </xdr:from>
    <xdr:to>
      <xdr:col>23</xdr:col>
      <xdr:colOff>828166</xdr:colOff>
      <xdr:row>14</xdr:row>
      <xdr:rowOff>83705</xdr:rowOff>
    </xdr:to>
    <xdr:cxnSp macro="">
      <xdr:nvCxnSpPr>
        <xdr:cNvPr id="15" name="Gerader Verbinder 7">
          <a:extLst>
            <a:ext uri="{FF2B5EF4-FFF2-40B4-BE49-F238E27FC236}">
              <a16:creationId xmlns:a16="http://schemas.microsoft.com/office/drawing/2014/main" id="{BE892D93-C1FB-574F-9C4D-940CA3B91847}"/>
            </a:ext>
          </a:extLst>
        </xdr:cNvPr>
        <xdr:cNvCxnSpPr/>
      </xdr:nvCxnSpPr>
      <xdr:spPr>
        <a:xfrm>
          <a:off x="15274488" y="2831523"/>
          <a:ext cx="5319496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0</xdr:colOff>
      <xdr:row>45</xdr:row>
      <xdr:rowOff>52916</xdr:rowOff>
    </xdr:from>
    <xdr:ext cx="1047750" cy="349449"/>
    <xdr:pic>
      <xdr:nvPicPr>
        <xdr:cNvPr id="18" name="Grafik 17" descr="image">
          <a:extLst>
            <a:ext uri="{FF2B5EF4-FFF2-40B4-BE49-F238E27FC236}">
              <a16:creationId xmlns:a16="http://schemas.microsoft.com/office/drawing/2014/main" id="{FEB6F31A-CF65-5A48-80DA-55580B39C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8422216"/>
          <a:ext cx="1047750" cy="34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346362</xdr:colOff>
      <xdr:row>38</xdr:row>
      <xdr:rowOff>46180</xdr:rowOff>
    </xdr:from>
    <xdr:to>
      <xdr:col>16</xdr:col>
      <xdr:colOff>181470</xdr:colOff>
      <xdr:row>48</xdr:row>
      <xdr:rowOff>138544</xdr:rowOff>
    </xdr:to>
    <xdr:pic>
      <xdr:nvPicPr>
        <xdr:cNvPr id="19" name="chart">
          <a:extLst>
            <a:ext uri="{FF2B5EF4-FFF2-40B4-BE49-F238E27FC236}">
              <a16:creationId xmlns:a16="http://schemas.microsoft.com/office/drawing/2014/main" id="{6F26B2B3-36A7-FB4C-B899-997D076C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8362" y="7504544"/>
          <a:ext cx="4083835" cy="2055091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119061</xdr:colOff>
      <xdr:row>1</xdr:row>
      <xdr:rowOff>9526</xdr:rowOff>
    </xdr:from>
    <xdr:to>
      <xdr:col>19</xdr:col>
      <xdr:colOff>233045</xdr:colOff>
      <xdr:row>14</xdr:row>
      <xdr:rowOff>120464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321B16-E414-1F43-AB76-CB018B211E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1663361" y="200026"/>
          <a:ext cx="5066984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40F1F9EC-8930-B549-A7F7-7F725B0B69B7}"/>
            </a:ext>
          </a:extLst>
        </xdr:cNvPr>
        <xdr:cNvCxnSpPr/>
      </xdr:nvCxnSpPr>
      <xdr:spPr>
        <a:xfrm>
          <a:off x="11349037" y="2762250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167180</xdr:colOff>
      <xdr:row>37</xdr:row>
      <xdr:rowOff>160991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10643AE-9317-8042-8020-97BCD3913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631" y="6000750"/>
          <a:ext cx="2012649" cy="1234141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1DB5B380-C869-2E4D-8C16-B7B83DF9A135}"/>
            </a:ext>
          </a:extLst>
        </xdr:cNvPr>
        <xdr:cNvSpPr txBox="1">
          <a:spLocks/>
        </xdr:cNvSpPr>
      </xdr:nvSpPr>
      <xdr:spPr>
        <a:xfrm>
          <a:off x="10506075" y="3733800"/>
          <a:ext cx="72364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11</xdr:col>
      <xdr:colOff>871855</xdr:colOff>
      <xdr:row>43</xdr:row>
      <xdr:rowOff>50799</xdr:rowOff>
    </xdr:from>
    <xdr:to>
      <xdr:col>13</xdr:col>
      <xdr:colOff>222250</xdr:colOff>
      <xdr:row>45</xdr:row>
      <xdr:rowOff>7568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0FBC57F0-EB3F-4D46-87E2-F2B674870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2605" y="8242299"/>
          <a:ext cx="1107228" cy="33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119061</xdr:colOff>
      <xdr:row>1</xdr:row>
      <xdr:rowOff>9526</xdr:rowOff>
    </xdr:from>
    <xdr:to>
      <xdr:col>19</xdr:col>
      <xdr:colOff>233045</xdr:colOff>
      <xdr:row>14</xdr:row>
      <xdr:rowOff>120464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72FD35B-F510-2742-9842-AB406E06C4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1663361" y="200026"/>
          <a:ext cx="5066984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CBDBC40-B279-314E-AAB4-74DCF3CBD6F7}"/>
            </a:ext>
          </a:extLst>
        </xdr:cNvPr>
        <xdr:cNvCxnSpPr/>
      </xdr:nvCxnSpPr>
      <xdr:spPr>
        <a:xfrm>
          <a:off x="11349037" y="2762250"/>
          <a:ext cx="53125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167180</xdr:colOff>
      <xdr:row>37</xdr:row>
      <xdr:rowOff>164166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1C0C6FE6-D44C-C74B-AE88-EEC42A975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1631" y="6000750"/>
          <a:ext cx="2012649" cy="1262716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10" name="Textplatzhalter 9">
          <a:extLst>
            <a:ext uri="{FF2B5EF4-FFF2-40B4-BE49-F238E27FC236}">
              <a16:creationId xmlns:a16="http://schemas.microsoft.com/office/drawing/2014/main" id="{00C75ED4-7434-B447-B89D-D1A130B6E69E}"/>
            </a:ext>
          </a:extLst>
        </xdr:cNvPr>
        <xdr:cNvSpPr txBox="1">
          <a:spLocks/>
        </xdr:cNvSpPr>
      </xdr:nvSpPr>
      <xdr:spPr>
        <a:xfrm>
          <a:off x="10506075" y="3733800"/>
          <a:ext cx="72364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48"/>
  <sheetViews>
    <sheetView tabSelected="1" zoomScale="110" zoomScaleNormal="110" workbookViewId="0">
      <selection activeCell="O10" sqref="O10"/>
    </sheetView>
  </sheetViews>
  <sheetFormatPr baseColWidth="10" defaultColWidth="11.5" defaultRowHeight="15" x14ac:dyDescent="0.2"/>
  <cols>
    <col min="1" max="2" width="11.5" style="1"/>
    <col min="3" max="3" width="11.5" style="2"/>
    <col min="4" max="5" width="11.5" style="1"/>
    <col min="6" max="6" width="11.5" style="2"/>
    <col min="7" max="9" width="11.5" style="1"/>
    <col min="10" max="10" width="11.5" style="2"/>
    <col min="11" max="12" width="11.5" style="1"/>
    <col min="13" max="13" width="6" style="1" customWidth="1"/>
    <col min="14" max="14" width="11.5" style="1"/>
    <col min="15" max="15" width="15.1640625" style="1" bestFit="1" customWidth="1"/>
    <col min="16" max="16" width="11.5" style="2"/>
    <col min="17" max="17" width="2.83203125" style="1" customWidth="1"/>
    <col min="18" max="24" width="11.5" style="1"/>
    <col min="25" max="25" width="11.5" style="2"/>
    <col min="26" max="16384" width="11.5" style="1"/>
  </cols>
  <sheetData>
    <row r="1" spans="5:38" x14ac:dyDescent="0.2">
      <c r="E1" s="3"/>
      <c r="I1" s="5"/>
      <c r="K1" s="5"/>
      <c r="O1" s="4"/>
      <c r="R1" s="20"/>
      <c r="S1" s="20"/>
      <c r="T1" s="20"/>
      <c r="U1" s="20"/>
      <c r="V1" s="20"/>
      <c r="W1" s="20"/>
      <c r="X1" s="20"/>
      <c r="Y1" s="21"/>
    </row>
    <row r="2" spans="5:38" x14ac:dyDescent="0.2">
      <c r="E2" s="3"/>
      <c r="I2" s="5"/>
      <c r="K2" s="5"/>
      <c r="O2" s="5"/>
      <c r="R2" s="20"/>
      <c r="S2" s="20"/>
      <c r="T2" s="20"/>
      <c r="U2" s="20"/>
      <c r="V2" s="20"/>
      <c r="W2" s="20"/>
      <c r="X2" s="20"/>
      <c r="Y2" s="21"/>
    </row>
    <row r="3" spans="5:38" x14ac:dyDescent="0.2">
      <c r="E3" s="3"/>
      <c r="I3" s="5"/>
      <c r="K3" s="5"/>
      <c r="O3" s="5"/>
      <c r="Q3" s="5"/>
      <c r="R3" s="20"/>
      <c r="S3" s="20"/>
      <c r="T3" s="20"/>
      <c r="U3" s="20"/>
      <c r="V3" s="20"/>
      <c r="W3" s="20"/>
      <c r="X3" s="20"/>
      <c r="Y3" s="21"/>
      <c r="Z3" s="2"/>
      <c r="AA3" s="2"/>
      <c r="AB3" s="2"/>
      <c r="AC3" s="2"/>
      <c r="AD3" s="2"/>
      <c r="AE3" s="2"/>
      <c r="AF3" s="2"/>
      <c r="AG3" s="2"/>
    </row>
    <row r="4" spans="5:38" x14ac:dyDescent="0.2">
      <c r="F4" s="1"/>
      <c r="J4" s="1"/>
      <c r="P4" s="1"/>
      <c r="Q4" s="2"/>
      <c r="R4" s="20"/>
      <c r="S4" s="20"/>
      <c r="T4" s="20"/>
      <c r="U4" s="20"/>
      <c r="V4" s="20"/>
      <c r="W4" s="20"/>
      <c r="X4" s="20"/>
      <c r="Y4" s="21"/>
      <c r="AC4" s="2"/>
      <c r="AD4" s="2"/>
      <c r="AE4" s="2"/>
      <c r="AF4" s="2"/>
      <c r="AG4" s="2"/>
    </row>
    <row r="5" spans="5:38" x14ac:dyDescent="0.2">
      <c r="F5" s="1"/>
      <c r="J5" s="1"/>
      <c r="N5" s="31" t="s">
        <v>50</v>
      </c>
      <c r="P5" s="1"/>
      <c r="Q5" s="12"/>
      <c r="R5" s="20"/>
      <c r="S5" s="22">
        <v>75</v>
      </c>
      <c r="T5" s="23"/>
      <c r="U5" s="20"/>
      <c r="V5" s="20"/>
      <c r="W5" s="20"/>
      <c r="X5" s="20"/>
      <c r="Y5" s="21"/>
      <c r="AC5" s="2"/>
      <c r="AD5" s="2"/>
      <c r="AE5" s="2"/>
      <c r="AF5" s="2"/>
      <c r="AG5" s="2"/>
    </row>
    <row r="6" spans="5:38" x14ac:dyDescent="0.2">
      <c r="E6" s="3"/>
      <c r="F6" s="1"/>
      <c r="H6" s="2"/>
      <c r="J6" s="1"/>
      <c r="N6" s="2"/>
      <c r="P6" s="1"/>
      <c r="R6" s="20"/>
      <c r="S6" s="20"/>
      <c r="T6" s="20"/>
      <c r="U6" s="20"/>
      <c r="V6" s="20"/>
      <c r="W6" s="20"/>
      <c r="X6" s="20"/>
      <c r="Y6" s="21"/>
      <c r="AD6" s="2"/>
      <c r="AE6" s="2"/>
      <c r="AF6" s="2"/>
      <c r="AG6" s="2"/>
    </row>
    <row r="7" spans="5:38" x14ac:dyDescent="0.2">
      <c r="E7" s="3"/>
      <c r="F7" s="3"/>
      <c r="I7" s="2"/>
      <c r="J7" s="1"/>
      <c r="O7" s="2"/>
      <c r="P7" s="1"/>
      <c r="R7" s="23"/>
      <c r="S7" s="20"/>
      <c r="T7" s="20"/>
      <c r="U7" s="20"/>
      <c r="V7" s="20"/>
      <c r="W7" s="20"/>
      <c r="X7" s="23"/>
      <c r="Y7" s="21"/>
      <c r="AD7" s="2"/>
      <c r="AE7" s="2"/>
      <c r="AF7" s="2"/>
      <c r="AG7" s="2"/>
    </row>
    <row r="8" spans="5:38" x14ac:dyDescent="0.2">
      <c r="F8" s="1"/>
      <c r="G8" s="2"/>
      <c r="J8" s="3"/>
      <c r="K8" s="3"/>
      <c r="M8" s="28"/>
      <c r="N8" s="32" t="s">
        <v>35</v>
      </c>
      <c r="O8" s="33" t="s">
        <v>40</v>
      </c>
      <c r="R8" s="20"/>
      <c r="S8" s="20"/>
      <c r="T8" s="20"/>
      <c r="U8" s="20"/>
      <c r="V8" s="20"/>
      <c r="W8" s="20"/>
      <c r="X8" s="20"/>
      <c r="Y8" s="21"/>
      <c r="AC8" s="2"/>
      <c r="AI8" s="2"/>
      <c r="AJ8" s="2"/>
      <c r="AK8" s="2"/>
      <c r="AL8" s="2"/>
    </row>
    <row r="9" spans="5:38" x14ac:dyDescent="0.2">
      <c r="F9" s="1"/>
      <c r="G9" s="2"/>
      <c r="J9" s="3"/>
      <c r="K9" s="3"/>
      <c r="L9" s="28"/>
      <c r="M9" s="28"/>
      <c r="N9" s="29"/>
      <c r="O9" s="29"/>
      <c r="P9" s="30"/>
      <c r="R9" s="20"/>
      <c r="S9" s="20"/>
      <c r="T9" s="20"/>
      <c r="U9" s="20"/>
      <c r="V9" s="20"/>
      <c r="W9" s="20"/>
      <c r="X9" s="20"/>
      <c r="Y9" s="21"/>
      <c r="AC9" s="2"/>
      <c r="AH9" s="2"/>
      <c r="AI9" s="2"/>
      <c r="AJ9" s="2"/>
      <c r="AK9" s="2"/>
      <c r="AL9" s="2"/>
    </row>
    <row r="10" spans="5:38" x14ac:dyDescent="0.2">
      <c r="F10" s="1"/>
      <c r="G10" s="2"/>
      <c r="J10" s="3"/>
      <c r="K10" s="3"/>
      <c r="M10" s="28"/>
      <c r="N10" s="32">
        <f>C226</f>
        <v>3.8</v>
      </c>
      <c r="O10" s="33">
        <f>A225</f>
        <v>-55</v>
      </c>
      <c r="R10" s="20"/>
      <c r="S10" s="20"/>
      <c r="T10" s="20"/>
      <c r="U10" s="20"/>
      <c r="V10" s="20"/>
      <c r="W10" s="20"/>
      <c r="X10" s="20"/>
      <c r="Y10" s="21"/>
      <c r="AH10" s="2"/>
      <c r="AI10" s="2"/>
      <c r="AJ10" s="2"/>
      <c r="AK10" s="2"/>
      <c r="AL10" s="2"/>
    </row>
    <row r="11" spans="5:38" x14ac:dyDescent="0.2">
      <c r="F11" s="1"/>
      <c r="G11" s="2"/>
      <c r="J11" s="3"/>
      <c r="K11" s="3"/>
      <c r="M11" s="28"/>
      <c r="N11" s="28"/>
      <c r="R11" s="20"/>
      <c r="S11" s="20"/>
      <c r="T11" s="20"/>
      <c r="U11" s="20"/>
      <c r="V11" s="20"/>
      <c r="W11" s="20"/>
      <c r="X11" s="20"/>
      <c r="Y11" s="21"/>
      <c r="AH11" s="2"/>
      <c r="AI11" s="2"/>
      <c r="AJ11" s="2"/>
      <c r="AK11" s="2"/>
      <c r="AL11" s="2"/>
    </row>
    <row r="12" spans="5:38" x14ac:dyDescent="0.2">
      <c r="F12" s="1"/>
      <c r="G12" s="2"/>
      <c r="J12" s="3"/>
      <c r="K12" s="3"/>
      <c r="M12" s="28"/>
      <c r="N12" s="34" t="s">
        <v>5</v>
      </c>
      <c r="O12" s="6" t="s">
        <v>44</v>
      </c>
      <c r="P12" s="7" t="s">
        <v>22</v>
      </c>
      <c r="R12" s="20"/>
      <c r="S12" s="20"/>
      <c r="T12" s="20"/>
      <c r="U12" s="20"/>
      <c r="V12" s="20"/>
      <c r="W12" s="20"/>
      <c r="X12" s="20"/>
      <c r="Y12" s="21"/>
      <c r="AH12" s="2"/>
      <c r="AI12" s="2"/>
      <c r="AJ12" s="2"/>
      <c r="AK12" s="2"/>
      <c r="AL12" s="2"/>
    </row>
    <row r="13" spans="5:38" x14ac:dyDescent="0.2">
      <c r="F13" s="1"/>
      <c r="G13" s="2"/>
      <c r="J13" s="5"/>
      <c r="K13" s="3"/>
      <c r="M13" s="28"/>
      <c r="N13" s="35"/>
      <c r="O13" s="9">
        <f>O10</f>
        <v>-55</v>
      </c>
      <c r="P13" s="10">
        <f>COS(B225)</f>
        <v>0.57357643635104616</v>
      </c>
      <c r="R13" s="20"/>
      <c r="S13" s="20"/>
      <c r="T13" s="20"/>
      <c r="U13" s="20"/>
      <c r="V13" s="20"/>
      <c r="W13" s="20"/>
      <c r="X13" s="20"/>
      <c r="Y13" s="21"/>
      <c r="AH13" s="2"/>
    </row>
    <row r="14" spans="5:38" x14ac:dyDescent="0.2">
      <c r="F14" s="1"/>
      <c r="G14" s="2"/>
      <c r="J14" s="5"/>
      <c r="K14" s="3"/>
      <c r="M14" s="28"/>
      <c r="N14" s="32">
        <f>B219/10</f>
        <v>0.7</v>
      </c>
      <c r="P14" s="1"/>
      <c r="R14" s="20"/>
      <c r="S14" s="20"/>
      <c r="T14" s="20"/>
      <c r="U14" s="20"/>
      <c r="V14" s="20"/>
      <c r="W14" s="20"/>
      <c r="X14" s="20"/>
      <c r="Y14" s="21"/>
      <c r="AH14" s="2"/>
    </row>
    <row r="15" spans="5:38" x14ac:dyDescent="0.2">
      <c r="F15" s="1"/>
      <c r="G15" s="2"/>
      <c r="J15" s="5"/>
      <c r="K15" s="3"/>
      <c r="M15" s="28"/>
      <c r="N15" s="35"/>
      <c r="O15" s="6" t="s">
        <v>45</v>
      </c>
      <c r="P15" s="7" t="s">
        <v>19</v>
      </c>
      <c r="R15" s="20"/>
      <c r="S15" s="20"/>
      <c r="T15" s="20"/>
      <c r="U15" s="20"/>
      <c r="V15" s="20"/>
      <c r="W15" s="20"/>
      <c r="X15" s="20"/>
      <c r="Y15" s="21"/>
      <c r="AH15" s="2"/>
    </row>
    <row r="16" spans="5:38" x14ac:dyDescent="0.2">
      <c r="F16" s="1"/>
      <c r="G16" s="2"/>
      <c r="J16" s="5"/>
      <c r="K16" s="3"/>
      <c r="M16" s="28"/>
      <c r="N16" s="34" t="s">
        <v>13</v>
      </c>
      <c r="O16" s="9">
        <f>H225</f>
        <v>-24.495031172633478</v>
      </c>
      <c r="P16" s="10">
        <f>I225</f>
        <v>0.90999723064692539</v>
      </c>
      <c r="R16" s="20"/>
      <c r="S16" s="20"/>
      <c r="T16" s="20"/>
      <c r="U16" s="20"/>
      <c r="V16" s="20"/>
      <c r="W16" s="20"/>
      <c r="X16" s="20"/>
      <c r="Y16" s="21"/>
    </row>
    <row r="17" spans="6:25" x14ac:dyDescent="0.2">
      <c r="F17" s="1"/>
      <c r="G17" s="2"/>
      <c r="J17" s="5"/>
      <c r="K17" s="3"/>
      <c r="M17" s="28"/>
      <c r="N17" s="35"/>
      <c r="P17" s="1"/>
      <c r="R17" s="20"/>
      <c r="S17" s="20"/>
      <c r="T17" s="20"/>
      <c r="U17" s="20"/>
      <c r="V17" s="20"/>
      <c r="W17" s="20"/>
      <c r="X17" s="20"/>
      <c r="Y17" s="21"/>
    </row>
    <row r="18" spans="6:25" x14ac:dyDescent="0.2">
      <c r="F18" s="1"/>
      <c r="G18" s="2"/>
      <c r="J18" s="5"/>
      <c r="K18" s="3"/>
      <c r="M18" s="28"/>
      <c r="N18" s="32">
        <f>C219/10</f>
        <v>0.9</v>
      </c>
      <c r="P18" s="1"/>
      <c r="R18" s="20"/>
      <c r="S18" s="20"/>
      <c r="T18" s="20"/>
      <c r="U18" s="20"/>
      <c r="V18" s="20"/>
      <c r="W18" s="20"/>
      <c r="X18" s="20"/>
      <c r="Y18" s="21"/>
    </row>
    <row r="19" spans="6:25" x14ac:dyDescent="0.2">
      <c r="F19" s="1"/>
      <c r="G19" s="2"/>
      <c r="J19" s="5"/>
      <c r="K19" s="3"/>
      <c r="M19" s="28"/>
      <c r="N19" s="35"/>
      <c r="P19" s="1"/>
      <c r="R19" s="20"/>
      <c r="S19" s="20"/>
      <c r="T19" s="20"/>
      <c r="U19" s="20"/>
      <c r="V19" s="20"/>
      <c r="W19" s="20"/>
      <c r="X19" s="20"/>
      <c r="Y19" s="21"/>
    </row>
    <row r="20" spans="6:25" x14ac:dyDescent="0.2">
      <c r="F20" s="1"/>
      <c r="G20" s="2"/>
      <c r="J20" s="5"/>
      <c r="K20" s="3"/>
      <c r="M20" s="28"/>
      <c r="N20" s="34" t="s">
        <v>37</v>
      </c>
      <c r="O20" s="8" t="s">
        <v>46</v>
      </c>
      <c r="P20" s="36" t="s">
        <v>48</v>
      </c>
      <c r="R20" s="20"/>
      <c r="S20" s="20"/>
      <c r="T20" s="20"/>
      <c r="U20" s="20"/>
      <c r="V20" s="20"/>
      <c r="W20" s="20"/>
      <c r="X20" s="20"/>
      <c r="Y20" s="21"/>
    </row>
    <row r="21" spans="6:25" x14ac:dyDescent="0.2">
      <c r="F21" s="1"/>
      <c r="G21" s="2"/>
      <c r="J21" s="5"/>
      <c r="K21" s="3"/>
      <c r="M21" s="28"/>
      <c r="N21" s="34"/>
      <c r="O21" s="11">
        <f>E225*F225*C225</f>
        <v>17.436723665071803</v>
      </c>
      <c r="P21" s="37">
        <f>E225*F225*D225</f>
        <v>-24.902222146385348</v>
      </c>
      <c r="R21" s="20"/>
      <c r="S21" s="20"/>
      <c r="T21" s="20"/>
      <c r="U21" s="20"/>
      <c r="V21" s="20"/>
      <c r="W21" s="20"/>
      <c r="X21" s="20"/>
      <c r="Y21" s="24"/>
    </row>
    <row r="22" spans="6:25" x14ac:dyDescent="0.2">
      <c r="F22" s="1"/>
      <c r="G22" s="2"/>
      <c r="J22" s="5"/>
      <c r="K22" s="3"/>
      <c r="M22" s="28"/>
      <c r="N22" s="32">
        <f>(E219-10)/10</f>
        <v>0.8</v>
      </c>
      <c r="P22" s="38"/>
      <c r="R22" s="20"/>
      <c r="S22" s="20"/>
      <c r="T22" s="20"/>
      <c r="U22" s="20"/>
      <c r="V22" s="20"/>
      <c r="W22" s="20"/>
      <c r="X22" s="20"/>
      <c r="Y22" s="24"/>
    </row>
    <row r="23" spans="6:25" x14ac:dyDescent="0.2">
      <c r="F23" s="1"/>
      <c r="G23" s="2"/>
      <c r="J23" s="5"/>
      <c r="K23" s="3"/>
      <c r="M23" s="28"/>
      <c r="N23" s="35"/>
      <c r="O23" s="8" t="s">
        <v>47</v>
      </c>
      <c r="P23" s="36" t="s">
        <v>49</v>
      </c>
      <c r="R23" s="20"/>
      <c r="S23" s="20"/>
      <c r="T23" s="20"/>
      <c r="U23" s="20"/>
      <c r="V23" s="20"/>
      <c r="W23" s="20"/>
      <c r="X23" s="20"/>
      <c r="Y23" s="21"/>
    </row>
    <row r="24" spans="6:25" x14ac:dyDescent="0.2">
      <c r="F24" s="1"/>
      <c r="G24" s="2"/>
      <c r="J24" s="5"/>
      <c r="K24" s="3"/>
      <c r="M24" s="28"/>
      <c r="N24" s="34" t="s">
        <v>36</v>
      </c>
      <c r="O24" s="11">
        <f>K225*L225*I225</f>
        <v>27.897834775121193</v>
      </c>
      <c r="P24" s="37">
        <f>K225*L225*J225</f>
        <v>-12.710854058184539</v>
      </c>
      <c r="R24" s="20"/>
      <c r="S24" s="20"/>
      <c r="T24" s="20"/>
      <c r="U24" s="20"/>
      <c r="V24" s="20"/>
      <c r="W24" s="20"/>
      <c r="X24" s="20"/>
      <c r="Y24" s="21"/>
    </row>
    <row r="25" spans="6:25" x14ac:dyDescent="0.2">
      <c r="F25" s="1"/>
      <c r="G25" s="2"/>
      <c r="J25" s="5"/>
      <c r="K25" s="3"/>
      <c r="M25" s="28"/>
      <c r="N25" s="35"/>
      <c r="P25" s="1"/>
      <c r="R25" s="20"/>
      <c r="S25" s="20"/>
      <c r="T25" s="20"/>
      <c r="U25" s="20"/>
      <c r="V25" s="20"/>
      <c r="W25" s="20"/>
      <c r="X25" s="20"/>
      <c r="Y25" s="21"/>
    </row>
    <row r="26" spans="6:25" x14ac:dyDescent="0.2">
      <c r="F26" s="1"/>
      <c r="G26" s="2"/>
      <c r="J26" s="5"/>
      <c r="K26" s="3"/>
      <c r="N26" s="33">
        <f>(A219-200)/1000</f>
        <v>0.01</v>
      </c>
      <c r="P26" s="1"/>
      <c r="R26" s="20" t="s">
        <v>41</v>
      </c>
      <c r="S26" s="20"/>
      <c r="T26" s="20"/>
      <c r="U26" s="20"/>
      <c r="V26" s="20"/>
      <c r="W26" s="20"/>
      <c r="X26" s="20"/>
      <c r="Y26" s="21"/>
    </row>
    <row r="27" spans="6:25" x14ac:dyDescent="0.2">
      <c r="F27" s="1"/>
      <c r="G27" s="2"/>
      <c r="J27" s="5"/>
      <c r="K27" s="3"/>
      <c r="P27" s="1"/>
      <c r="R27" s="20"/>
      <c r="S27" s="20"/>
      <c r="T27" s="20"/>
      <c r="U27" s="20"/>
      <c r="V27" s="20"/>
      <c r="W27" s="20"/>
      <c r="X27" s="20"/>
      <c r="Y27" s="21"/>
    </row>
    <row r="28" spans="6:25" x14ac:dyDescent="0.2">
      <c r="F28" s="1"/>
      <c r="G28" s="2"/>
      <c r="J28" s="5"/>
      <c r="K28" s="3"/>
      <c r="P28" s="1"/>
      <c r="R28" s="20"/>
      <c r="S28" s="21"/>
      <c r="T28" s="20"/>
      <c r="U28" s="20"/>
      <c r="V28" s="20"/>
      <c r="W28" s="20"/>
      <c r="X28" s="20"/>
      <c r="Y28" s="21"/>
    </row>
    <row r="29" spans="6:25" x14ac:dyDescent="0.2">
      <c r="F29" s="1"/>
      <c r="G29" s="2"/>
      <c r="J29" s="5"/>
      <c r="K29" s="3"/>
      <c r="P29" s="1"/>
      <c r="R29" s="20"/>
      <c r="S29" s="20"/>
      <c r="T29" s="20"/>
      <c r="U29" s="20"/>
      <c r="V29" s="20"/>
      <c r="W29" s="20"/>
      <c r="X29" s="20"/>
      <c r="Y29" s="21"/>
    </row>
    <row r="30" spans="6:25" x14ac:dyDescent="0.2">
      <c r="F30" s="1"/>
      <c r="G30" s="2"/>
      <c r="J30" s="5"/>
      <c r="K30" s="3"/>
      <c r="P30" s="1"/>
      <c r="R30" s="20"/>
      <c r="S30" s="20"/>
      <c r="T30" s="20"/>
      <c r="U30" s="20"/>
      <c r="V30" s="20"/>
      <c r="W30" s="20"/>
      <c r="X30" s="20"/>
      <c r="Y30" s="21"/>
    </row>
    <row r="31" spans="6:25" x14ac:dyDescent="0.2">
      <c r="F31" s="1"/>
      <c r="G31" s="2"/>
      <c r="J31" s="5"/>
      <c r="K31" s="3"/>
      <c r="P31" s="1"/>
      <c r="R31" s="20"/>
      <c r="S31" s="20"/>
      <c r="T31" s="20"/>
      <c r="U31" s="20"/>
      <c r="V31" s="20"/>
      <c r="W31" s="20"/>
      <c r="X31" s="20"/>
      <c r="Y31" s="21"/>
    </row>
    <row r="32" spans="6:25" x14ac:dyDescent="0.2">
      <c r="F32" s="1"/>
      <c r="G32" s="2"/>
      <c r="J32" s="5"/>
      <c r="K32" s="3"/>
      <c r="P32" s="1"/>
      <c r="R32" s="20"/>
      <c r="S32" s="20"/>
      <c r="T32" s="20"/>
      <c r="U32" s="20"/>
      <c r="V32" s="20"/>
      <c r="W32" s="20"/>
      <c r="X32" s="20"/>
      <c r="Y32" s="21"/>
    </row>
    <row r="33" spans="6:29" x14ac:dyDescent="0.2">
      <c r="F33" s="1"/>
      <c r="G33" s="2"/>
      <c r="J33" s="5"/>
      <c r="K33" s="3"/>
      <c r="P33" s="1"/>
      <c r="R33" s="20"/>
      <c r="S33" s="20"/>
      <c r="T33" s="20"/>
      <c r="U33" s="20"/>
      <c r="V33" s="20"/>
      <c r="W33" s="20"/>
      <c r="X33" s="20"/>
      <c r="Y33" s="21"/>
    </row>
    <row r="34" spans="6:29" x14ac:dyDescent="0.2">
      <c r="F34" s="1"/>
      <c r="G34" s="2"/>
      <c r="J34" s="5"/>
      <c r="K34" s="3"/>
      <c r="P34" s="1"/>
      <c r="R34" s="20"/>
      <c r="S34" s="20"/>
      <c r="T34" s="20"/>
      <c r="U34" s="20"/>
      <c r="V34" s="20"/>
      <c r="W34" s="20"/>
      <c r="X34" s="20"/>
      <c r="Y34" s="21"/>
    </row>
    <row r="35" spans="6:29" x14ac:dyDescent="0.2">
      <c r="F35" s="1"/>
      <c r="G35" s="2"/>
      <c r="J35" s="5"/>
      <c r="K35" s="3"/>
      <c r="P35" s="1"/>
      <c r="R35" s="24"/>
      <c r="S35" s="24"/>
      <c r="T35" s="24"/>
      <c r="U35" s="21"/>
      <c r="V35" s="21"/>
      <c r="W35" s="21"/>
      <c r="X35" s="21"/>
      <c r="Y35" s="21"/>
    </row>
    <row r="36" spans="6:29" x14ac:dyDescent="0.2">
      <c r="F36" s="1"/>
      <c r="G36" s="2"/>
      <c r="J36" s="5"/>
      <c r="K36" s="3"/>
      <c r="L36" s="3"/>
      <c r="M36" s="5"/>
      <c r="N36" s="3"/>
      <c r="O36" s="5"/>
      <c r="P36" s="3"/>
      <c r="Q36" s="3"/>
      <c r="R36" s="25"/>
      <c r="S36" s="25"/>
      <c r="T36" s="25"/>
      <c r="U36" s="25"/>
      <c r="V36" s="25"/>
      <c r="W36" s="25"/>
      <c r="X36" s="25"/>
      <c r="Y36" s="21"/>
      <c r="Z36" s="3"/>
      <c r="AA36" s="3"/>
      <c r="AB36" s="3"/>
      <c r="AC36" s="5"/>
    </row>
    <row r="37" spans="6:29" x14ac:dyDescent="0.2">
      <c r="F37" s="1"/>
      <c r="G37" s="2"/>
      <c r="J37" s="5"/>
      <c r="K37" s="3"/>
      <c r="L37" s="3"/>
      <c r="M37" s="5"/>
      <c r="N37" s="3"/>
      <c r="O37" s="5"/>
      <c r="P37" s="3"/>
      <c r="Q37" s="3"/>
      <c r="R37" s="26"/>
      <c r="S37" s="20"/>
      <c r="T37" s="20"/>
      <c r="U37" s="20"/>
      <c r="V37" s="20"/>
      <c r="W37" s="20"/>
      <c r="X37" s="20"/>
      <c r="Y37" s="21"/>
      <c r="Z37" s="3"/>
      <c r="AA37" s="3"/>
      <c r="AB37" s="3"/>
      <c r="AC37" s="5"/>
    </row>
    <row r="38" spans="6:29" x14ac:dyDescent="0.2">
      <c r="F38" s="1"/>
      <c r="G38" s="2"/>
      <c r="J38" s="5"/>
      <c r="K38" s="3"/>
      <c r="L38" s="3"/>
      <c r="M38" s="5"/>
      <c r="N38" s="3"/>
      <c r="O38" s="5"/>
      <c r="P38" s="3"/>
      <c r="Q38" s="3"/>
      <c r="R38" s="24"/>
      <c r="S38" s="24"/>
      <c r="T38" s="24"/>
      <c r="U38" s="21"/>
      <c r="V38" s="21"/>
      <c r="W38" s="21"/>
      <c r="X38" s="21"/>
      <c r="Y38" s="21"/>
      <c r="Z38" s="3"/>
      <c r="AA38" s="3"/>
      <c r="AB38" s="3"/>
      <c r="AC38" s="5"/>
    </row>
    <row r="39" spans="6:29" x14ac:dyDescent="0.2">
      <c r="F39" s="1"/>
      <c r="G39" s="2"/>
      <c r="J39" s="5"/>
      <c r="K39" s="3"/>
      <c r="L39" s="3"/>
      <c r="M39" s="5"/>
      <c r="N39" s="3"/>
      <c r="O39" s="5"/>
      <c r="P39" s="3"/>
      <c r="Q39" s="3"/>
      <c r="R39" s="24"/>
      <c r="S39" s="24"/>
      <c r="T39" s="24"/>
      <c r="U39" s="21"/>
      <c r="V39" s="21"/>
      <c r="W39" s="21"/>
      <c r="X39" s="21"/>
      <c r="Y39" s="21"/>
      <c r="Z39" s="3"/>
      <c r="AA39" s="3"/>
      <c r="AB39" s="3"/>
      <c r="AC39" s="5"/>
    </row>
    <row r="40" spans="6:29" x14ac:dyDescent="0.2">
      <c r="F40" s="1"/>
      <c r="G40" s="2"/>
      <c r="J40" s="5"/>
      <c r="K40" s="3"/>
      <c r="L40" s="3"/>
      <c r="M40" s="5"/>
      <c r="N40" s="3"/>
      <c r="O40" s="5"/>
      <c r="P40" s="3"/>
      <c r="Q40" s="3"/>
      <c r="R40" s="24"/>
      <c r="S40" s="24"/>
      <c r="T40" s="24"/>
      <c r="U40" s="21"/>
      <c r="V40" s="21"/>
      <c r="W40" s="21"/>
      <c r="X40" s="21"/>
      <c r="Y40" s="21"/>
      <c r="Z40" s="3"/>
      <c r="AA40" s="3"/>
      <c r="AB40" s="3"/>
      <c r="AC40" s="5"/>
    </row>
    <row r="41" spans="6:29" x14ac:dyDescent="0.2">
      <c r="F41" s="1"/>
      <c r="G41" s="2"/>
      <c r="J41" s="5"/>
      <c r="K41" s="3"/>
      <c r="L41" s="3"/>
      <c r="M41" s="5"/>
      <c r="N41" s="3"/>
      <c r="O41" s="5"/>
      <c r="P41" s="3"/>
      <c r="Q41" s="3"/>
      <c r="R41" s="24"/>
      <c r="S41" s="24"/>
      <c r="T41" s="24"/>
      <c r="U41" s="21"/>
      <c r="V41" s="21"/>
      <c r="W41" s="21"/>
      <c r="X41" s="21"/>
      <c r="Y41" s="21"/>
      <c r="Z41" s="3"/>
      <c r="AA41" s="3"/>
      <c r="AB41" s="3"/>
      <c r="AC41" s="5"/>
    </row>
    <row r="42" spans="6:29" x14ac:dyDescent="0.2">
      <c r="F42" s="1"/>
      <c r="G42" s="2"/>
      <c r="J42" s="5"/>
      <c r="K42" s="3"/>
      <c r="L42" s="3"/>
      <c r="M42" s="5"/>
      <c r="N42" s="3"/>
      <c r="O42" s="5"/>
      <c r="P42" s="3"/>
      <c r="Q42" s="3"/>
      <c r="R42" s="24"/>
      <c r="S42" s="24"/>
      <c r="T42" s="24"/>
      <c r="U42" s="21"/>
      <c r="V42" s="21"/>
      <c r="W42" s="21"/>
      <c r="X42" s="21"/>
      <c r="Y42" s="21"/>
      <c r="Z42" s="3"/>
      <c r="AA42" s="3"/>
      <c r="AB42" s="3"/>
      <c r="AC42" s="5"/>
    </row>
    <row r="43" spans="6:29" x14ac:dyDescent="0.2">
      <c r="F43" s="1"/>
      <c r="G43" s="2"/>
      <c r="J43" s="5"/>
      <c r="K43" s="3"/>
      <c r="L43" s="3"/>
      <c r="M43" s="5"/>
      <c r="N43" s="3"/>
      <c r="O43" s="5"/>
      <c r="P43" s="3"/>
      <c r="Q43" s="3"/>
      <c r="R43" s="24"/>
      <c r="S43" s="24"/>
      <c r="T43" s="24"/>
      <c r="U43" s="21"/>
      <c r="V43" s="21"/>
      <c r="W43" s="21"/>
      <c r="X43" s="21"/>
      <c r="Y43" s="21"/>
      <c r="Z43" s="3"/>
      <c r="AA43" s="3"/>
      <c r="AB43" s="3"/>
      <c r="AC43" s="5"/>
    </row>
    <row r="44" spans="6:29" x14ac:dyDescent="0.2">
      <c r="F44" s="1"/>
      <c r="G44" s="2"/>
      <c r="J44" s="5"/>
      <c r="K44" s="3"/>
      <c r="L44" s="3"/>
      <c r="M44" s="5"/>
      <c r="N44" s="3"/>
      <c r="O44" s="5"/>
      <c r="P44" s="3"/>
      <c r="Q44" s="3"/>
      <c r="R44" s="24"/>
      <c r="S44" s="24"/>
      <c r="T44" s="24"/>
      <c r="U44" s="21"/>
      <c r="V44" s="21"/>
      <c r="W44" s="21"/>
      <c r="X44" s="21"/>
      <c r="Y44" s="21"/>
      <c r="Z44" s="3"/>
      <c r="AA44" s="3"/>
      <c r="AB44" s="3"/>
      <c r="AC44" s="5"/>
    </row>
    <row r="45" spans="6:29" x14ac:dyDescent="0.2">
      <c r="F45" s="1"/>
      <c r="G45" s="2"/>
      <c r="J45" s="5"/>
      <c r="K45" s="3"/>
      <c r="L45" s="3"/>
      <c r="M45" s="5"/>
      <c r="N45" s="3"/>
      <c r="O45" s="5"/>
      <c r="P45" s="3"/>
      <c r="Q45" s="3"/>
      <c r="R45" s="24"/>
      <c r="S45" s="25"/>
      <c r="T45" s="25"/>
      <c r="U45" s="25"/>
      <c r="V45" s="25"/>
      <c r="W45" s="25"/>
      <c r="X45" s="25"/>
      <c r="Y45" s="25"/>
      <c r="Z45" s="3"/>
      <c r="AA45" s="3"/>
      <c r="AB45" s="3"/>
      <c r="AC45" s="5"/>
    </row>
    <row r="46" spans="6:29" x14ac:dyDescent="0.2">
      <c r="F46" s="1"/>
      <c r="G46" s="2"/>
      <c r="J46" s="5"/>
      <c r="K46" s="3"/>
      <c r="L46" s="3"/>
      <c r="M46" s="5"/>
      <c r="N46" s="3"/>
      <c r="O46" s="5"/>
      <c r="P46" s="3"/>
      <c r="Q46" s="3"/>
      <c r="R46" s="27"/>
      <c r="S46" s="27"/>
      <c r="T46" s="27"/>
      <c r="U46" s="27"/>
      <c r="V46" s="27"/>
      <c r="W46" s="27"/>
      <c r="X46" s="27"/>
      <c r="Y46" s="27"/>
      <c r="Z46" s="3"/>
      <c r="AA46" s="3"/>
      <c r="AB46" s="3"/>
      <c r="AC46" s="5"/>
    </row>
    <row r="47" spans="6:29" x14ac:dyDescent="0.2">
      <c r="F47" s="1"/>
      <c r="G47" s="2"/>
      <c r="J47" s="5"/>
      <c r="K47" s="3"/>
      <c r="L47" s="3"/>
      <c r="M47" s="5"/>
      <c r="N47" s="3"/>
      <c r="O47" s="5"/>
      <c r="P47" s="3"/>
      <c r="Q47" s="3"/>
      <c r="R47" s="24"/>
      <c r="S47" s="25" t="s">
        <v>42</v>
      </c>
      <c r="T47" s="25"/>
      <c r="U47" s="25"/>
      <c r="V47" s="25"/>
      <c r="W47" s="25"/>
      <c r="X47" s="25"/>
      <c r="Y47" s="25"/>
      <c r="Z47" s="3"/>
      <c r="AA47" s="3"/>
      <c r="AB47" s="3"/>
      <c r="AC47" s="5"/>
    </row>
    <row r="48" spans="6:29" x14ac:dyDescent="0.2">
      <c r="F48" s="1"/>
      <c r="G48" s="2"/>
      <c r="J48" s="5"/>
      <c r="K48" s="3"/>
      <c r="L48" s="3"/>
      <c r="M48" s="5"/>
      <c r="N48" s="3"/>
      <c r="O48" s="5"/>
      <c r="P48" s="3"/>
      <c r="Q48" s="3"/>
      <c r="R48" s="27" t="s">
        <v>43</v>
      </c>
      <c r="S48" s="27"/>
      <c r="T48" s="27"/>
      <c r="U48" s="27"/>
      <c r="V48" s="27"/>
      <c r="W48" s="27"/>
      <c r="X48" s="27"/>
      <c r="Y48" s="27"/>
      <c r="Z48" s="3"/>
      <c r="AA48" s="3"/>
      <c r="AB48" s="3"/>
      <c r="AC48" s="5"/>
    </row>
    <row r="49" spans="6:29" x14ac:dyDescent="0.2">
      <c r="F49" s="1"/>
      <c r="G49" s="2"/>
      <c r="J49" s="5"/>
      <c r="K49" s="3"/>
      <c r="L49" s="3"/>
      <c r="M49" s="5"/>
      <c r="N49" s="3"/>
      <c r="O49" s="5"/>
      <c r="P49" s="3"/>
      <c r="Q49" s="3"/>
      <c r="R49" s="24"/>
      <c r="S49" s="24"/>
      <c r="T49" s="24"/>
      <c r="U49" s="21"/>
      <c r="V49" s="21"/>
      <c r="W49" s="21"/>
      <c r="X49" s="21"/>
      <c r="Y49" s="21"/>
      <c r="Z49" s="3"/>
      <c r="AA49" s="3"/>
      <c r="AB49" s="3"/>
      <c r="AC49" s="5"/>
    </row>
    <row r="50" spans="6:29" x14ac:dyDescent="0.2">
      <c r="F50" s="1"/>
      <c r="G50" s="2"/>
      <c r="J50" s="5"/>
      <c r="K50" s="3"/>
      <c r="L50" s="3"/>
      <c r="M50" s="5"/>
      <c r="N50" s="3"/>
      <c r="O50" s="5"/>
      <c r="P50" s="3"/>
      <c r="Q50" s="3"/>
      <c r="R50" s="21"/>
      <c r="S50" s="21"/>
      <c r="T50" s="21"/>
      <c r="U50" s="21"/>
      <c r="V50" s="21"/>
      <c r="W50" s="21"/>
      <c r="X50" s="21"/>
      <c r="Y50" s="21"/>
      <c r="Z50" s="3"/>
      <c r="AA50" s="3"/>
      <c r="AB50" s="3"/>
      <c r="AC50" s="5"/>
    </row>
    <row r="51" spans="6:29" x14ac:dyDescent="0.2">
      <c r="F51" s="1"/>
      <c r="G51" s="2"/>
      <c r="J51" s="3"/>
      <c r="K51" s="3"/>
      <c r="L51" s="5"/>
      <c r="M51" s="3"/>
      <c r="N51" s="3"/>
      <c r="O51" s="5"/>
      <c r="P51" s="3"/>
      <c r="Q51" s="3"/>
      <c r="R51" s="21"/>
      <c r="S51" s="21"/>
      <c r="T51" s="21"/>
      <c r="U51" s="21"/>
      <c r="V51" s="21"/>
      <c r="W51" s="21"/>
      <c r="X51" s="21"/>
      <c r="Y51" s="21"/>
      <c r="Z51" s="3"/>
      <c r="AA51" s="3"/>
      <c r="AB51" s="3"/>
      <c r="AC51" s="5"/>
    </row>
    <row r="52" spans="6:29" x14ac:dyDescent="0.2">
      <c r="F52" s="1"/>
      <c r="G52" s="2"/>
      <c r="N52" s="2"/>
      <c r="P52" s="1"/>
      <c r="R52" s="21"/>
      <c r="S52" s="21"/>
      <c r="T52" s="21"/>
      <c r="U52" s="21"/>
      <c r="V52" s="21"/>
      <c r="W52" s="21"/>
      <c r="X52" s="21"/>
      <c r="Y52" s="21"/>
      <c r="AC52" s="2"/>
    </row>
    <row r="53" spans="6:29" x14ac:dyDescent="0.2">
      <c r="F53" s="1"/>
      <c r="G53" s="2"/>
      <c r="J53" s="3"/>
      <c r="K53" s="3"/>
      <c r="L53" s="5"/>
      <c r="M53" s="3"/>
      <c r="N53" s="3"/>
      <c r="O53" s="5"/>
      <c r="P53" s="3"/>
      <c r="Q53" s="3"/>
      <c r="R53" s="21"/>
      <c r="S53" s="21"/>
      <c r="T53" s="21"/>
      <c r="U53" s="21"/>
      <c r="V53" s="21"/>
      <c r="W53" s="21"/>
      <c r="X53" s="21"/>
      <c r="Y53" s="21"/>
      <c r="Z53" s="3"/>
      <c r="AA53" s="3"/>
      <c r="AB53" s="3"/>
      <c r="AC53" s="5"/>
    </row>
    <row r="54" spans="6:29" x14ac:dyDescent="0.2">
      <c r="F54" s="1"/>
      <c r="G54" s="2"/>
      <c r="J54" s="3"/>
      <c r="K54" s="3"/>
      <c r="L54" s="5"/>
      <c r="M54" s="3"/>
      <c r="N54" s="3"/>
      <c r="O54" s="5"/>
      <c r="P54" s="3"/>
      <c r="Q54" s="3"/>
      <c r="R54" s="21"/>
      <c r="S54" s="21"/>
      <c r="T54" s="21"/>
      <c r="U54" s="21"/>
      <c r="V54" s="21"/>
      <c r="W54" s="21"/>
      <c r="X54" s="21"/>
      <c r="Y54" s="21"/>
      <c r="Z54" s="3"/>
      <c r="AA54" s="3"/>
      <c r="AB54" s="3"/>
      <c r="AC54" s="5"/>
    </row>
    <row r="55" spans="6:29" x14ac:dyDescent="0.2">
      <c r="F55" s="1"/>
      <c r="G55" s="2"/>
      <c r="J55" s="3"/>
      <c r="K55" s="3"/>
      <c r="L55" s="5"/>
      <c r="M55" s="3"/>
      <c r="N55" s="3"/>
      <c r="O55" s="5"/>
      <c r="P55" s="3"/>
      <c r="Q55" s="3"/>
      <c r="R55" s="21"/>
      <c r="S55" s="21"/>
      <c r="T55" s="21"/>
      <c r="U55" s="21"/>
      <c r="V55" s="21"/>
      <c r="W55" s="21"/>
      <c r="X55" s="21"/>
      <c r="Y55" s="21"/>
      <c r="Z55" s="3"/>
      <c r="AA55" s="3"/>
      <c r="AB55" s="3"/>
      <c r="AC55" s="5"/>
    </row>
    <row r="56" spans="6:29" x14ac:dyDescent="0.2">
      <c r="F56" s="1"/>
      <c r="G56" s="2"/>
      <c r="J56" s="3"/>
      <c r="K56" s="3"/>
      <c r="L56" s="5"/>
      <c r="M56" s="3"/>
      <c r="N56" s="3"/>
      <c r="O56" s="5"/>
      <c r="P56" s="3"/>
      <c r="Q56" s="3"/>
      <c r="R56" s="21"/>
      <c r="S56" s="21"/>
      <c r="T56" s="21"/>
      <c r="U56" s="21"/>
      <c r="V56" s="21"/>
      <c r="W56" s="21"/>
      <c r="X56" s="21"/>
      <c r="Y56" s="21"/>
      <c r="Z56" s="3"/>
      <c r="AA56" s="3"/>
      <c r="AB56" s="3"/>
      <c r="AC56" s="5"/>
    </row>
    <row r="57" spans="6:29" x14ac:dyDescent="0.2">
      <c r="F57" s="1"/>
      <c r="G57" s="2"/>
      <c r="J57" s="3"/>
      <c r="K57" s="3"/>
      <c r="L57" s="5"/>
      <c r="M57" s="3"/>
      <c r="N57" s="3"/>
      <c r="O57" s="5"/>
      <c r="P57" s="3"/>
      <c r="Q57" s="3"/>
      <c r="R57" s="21"/>
      <c r="S57" s="21"/>
      <c r="T57" s="21"/>
      <c r="U57" s="21"/>
      <c r="V57" s="21"/>
      <c r="W57" s="21"/>
      <c r="X57" s="21"/>
      <c r="Y57" s="21"/>
      <c r="Z57" s="3"/>
      <c r="AA57" s="3"/>
      <c r="AB57" s="3"/>
      <c r="AC57" s="5"/>
    </row>
    <row r="58" spans="6:29" x14ac:dyDescent="0.2">
      <c r="F58" s="1"/>
      <c r="G58" s="2"/>
      <c r="J58" s="3"/>
      <c r="K58" s="3"/>
      <c r="L58" s="5"/>
      <c r="M58" s="3"/>
      <c r="N58" s="3"/>
      <c r="O58" s="5"/>
      <c r="P58" s="3"/>
      <c r="Q58" s="3"/>
      <c r="R58" s="21"/>
      <c r="S58" s="21"/>
      <c r="T58" s="21"/>
      <c r="U58" s="21"/>
      <c r="V58" s="21"/>
      <c r="W58" s="21"/>
      <c r="X58" s="21"/>
      <c r="Y58" s="21"/>
      <c r="Z58" s="3"/>
      <c r="AA58" s="3"/>
      <c r="AB58" s="3"/>
      <c r="AC58" s="5"/>
    </row>
    <row r="59" spans="6:29" x14ac:dyDescent="0.2">
      <c r="F59" s="1"/>
      <c r="G59" s="2"/>
      <c r="J59" s="3"/>
      <c r="K59" s="3"/>
      <c r="L59" s="5"/>
      <c r="M59" s="3"/>
      <c r="N59" s="3"/>
      <c r="O59" s="5"/>
      <c r="P59" s="3"/>
      <c r="Q59" s="3"/>
      <c r="R59" s="21"/>
      <c r="S59" s="21"/>
      <c r="T59" s="21"/>
      <c r="U59" s="21"/>
      <c r="V59" s="21"/>
      <c r="W59" s="21"/>
      <c r="X59" s="21"/>
      <c r="Y59" s="21"/>
      <c r="Z59" s="3"/>
      <c r="AA59" s="3"/>
      <c r="AB59" s="3"/>
      <c r="AC59" s="5"/>
    </row>
    <row r="60" spans="6:29" x14ac:dyDescent="0.2">
      <c r="F60" s="1"/>
      <c r="G60" s="2"/>
      <c r="J60" s="3"/>
      <c r="K60" s="3"/>
      <c r="L60" s="5"/>
      <c r="M60" s="3"/>
      <c r="N60" s="3"/>
      <c r="O60" s="5"/>
      <c r="P60" s="3"/>
      <c r="Q60" s="3"/>
      <c r="R60" s="21"/>
      <c r="S60" s="21"/>
      <c r="T60" s="21"/>
      <c r="U60" s="21"/>
      <c r="V60" s="21"/>
      <c r="W60" s="21"/>
      <c r="X60" s="21"/>
      <c r="Y60" s="21"/>
      <c r="Z60" s="3"/>
      <c r="AA60" s="3"/>
      <c r="AB60" s="3"/>
      <c r="AC60" s="5"/>
    </row>
    <row r="61" spans="6:29" x14ac:dyDescent="0.2">
      <c r="F61" s="1"/>
      <c r="G61" s="2"/>
      <c r="J61" s="3"/>
      <c r="K61" s="3"/>
      <c r="L61" s="5"/>
      <c r="M61" s="3"/>
      <c r="N61" s="3"/>
      <c r="O61" s="5"/>
      <c r="P61" s="3"/>
      <c r="Q61" s="3"/>
      <c r="R61" s="21"/>
      <c r="S61" s="21"/>
      <c r="T61" s="21"/>
      <c r="U61" s="21"/>
      <c r="V61" s="21"/>
      <c r="W61" s="21"/>
      <c r="X61" s="21"/>
      <c r="Y61" s="21"/>
      <c r="Z61" s="3"/>
      <c r="AA61" s="3"/>
      <c r="AB61" s="3"/>
      <c r="AC61" s="5"/>
    </row>
    <row r="62" spans="6:29" x14ac:dyDescent="0.2">
      <c r="F62" s="1"/>
      <c r="G62" s="2"/>
      <c r="J62" s="3"/>
      <c r="K62" s="3"/>
      <c r="L62" s="5"/>
      <c r="M62" s="3"/>
      <c r="N62" s="3"/>
      <c r="O62" s="5"/>
      <c r="P62" s="3"/>
      <c r="Q62" s="3"/>
      <c r="R62" s="21"/>
      <c r="S62" s="21"/>
      <c r="T62" s="21"/>
      <c r="U62" s="21"/>
      <c r="V62" s="21"/>
      <c r="W62" s="21"/>
      <c r="X62" s="21"/>
      <c r="Y62" s="21"/>
      <c r="Z62" s="3"/>
      <c r="AA62" s="3"/>
      <c r="AB62" s="3"/>
      <c r="AC62" s="5"/>
    </row>
    <row r="63" spans="6:29" x14ac:dyDescent="0.2">
      <c r="F63" s="1"/>
      <c r="G63" s="2"/>
      <c r="J63" s="3"/>
      <c r="K63" s="3"/>
      <c r="L63" s="5"/>
      <c r="M63" s="3"/>
      <c r="N63" s="3"/>
      <c r="O63" s="5"/>
      <c r="P63" s="3"/>
      <c r="Q63" s="3"/>
      <c r="R63" s="21"/>
      <c r="S63" s="21"/>
      <c r="T63" s="21"/>
      <c r="U63" s="21"/>
      <c r="V63" s="21"/>
      <c r="W63" s="21"/>
      <c r="X63" s="21"/>
      <c r="Y63" s="21"/>
      <c r="Z63" s="3"/>
      <c r="AA63" s="3"/>
      <c r="AB63" s="3"/>
      <c r="AC63" s="5"/>
    </row>
    <row r="64" spans="6:29" x14ac:dyDescent="0.2">
      <c r="F64" s="1"/>
      <c r="G64" s="2"/>
      <c r="J64" s="3"/>
      <c r="K64" s="3"/>
      <c r="L64" s="5"/>
      <c r="M64" s="3"/>
      <c r="N64" s="3"/>
      <c r="O64" s="5"/>
      <c r="P64" s="3"/>
      <c r="Q64" s="3"/>
      <c r="R64" s="21"/>
      <c r="S64" s="21"/>
      <c r="T64" s="21"/>
      <c r="U64" s="21"/>
      <c r="V64" s="21"/>
      <c r="W64" s="21"/>
      <c r="X64" s="21"/>
      <c r="Y64" s="21"/>
      <c r="Z64" s="3"/>
      <c r="AA64" s="3"/>
      <c r="AB64" s="3"/>
      <c r="AC64" s="5"/>
    </row>
    <row r="65" spans="1:29" x14ac:dyDescent="0.2">
      <c r="F65" s="1"/>
      <c r="G65" s="2"/>
      <c r="J65" s="3"/>
      <c r="K65" s="3"/>
      <c r="L65" s="5"/>
      <c r="M65" s="3"/>
      <c r="N65" s="3"/>
      <c r="O65" s="5"/>
      <c r="P65" s="3"/>
      <c r="Q65" s="3"/>
      <c r="R65" s="21"/>
      <c r="S65" s="21"/>
      <c r="T65" s="21"/>
      <c r="U65" s="21"/>
      <c r="V65" s="21"/>
      <c r="W65" s="21"/>
      <c r="X65" s="21"/>
      <c r="Y65" s="21"/>
      <c r="Z65" s="3"/>
      <c r="AA65" s="3"/>
      <c r="AB65" s="3"/>
      <c r="AC65" s="5"/>
    </row>
    <row r="66" spans="1:29" x14ac:dyDescent="0.2">
      <c r="F66" s="1"/>
      <c r="G66" s="2"/>
      <c r="J66" s="3"/>
      <c r="K66" s="3"/>
      <c r="L66" s="5"/>
      <c r="M66" s="3"/>
      <c r="N66" s="3"/>
      <c r="O66" s="5"/>
      <c r="P66" s="3"/>
      <c r="Q66" s="3"/>
      <c r="R66" s="21"/>
      <c r="S66" s="21"/>
      <c r="T66" s="21"/>
      <c r="U66" s="21"/>
      <c r="V66" s="21"/>
      <c r="W66" s="21"/>
      <c r="X66" s="21"/>
      <c r="Y66" s="21"/>
      <c r="Z66" s="3"/>
      <c r="AA66" s="3"/>
      <c r="AB66" s="3"/>
      <c r="AC66" s="5"/>
    </row>
    <row r="67" spans="1:29" x14ac:dyDescent="0.2">
      <c r="F67" s="1"/>
      <c r="G67" s="2"/>
      <c r="J67" s="3"/>
      <c r="K67" s="3"/>
      <c r="L67" s="5"/>
      <c r="M67" s="3"/>
      <c r="N67" s="3"/>
      <c r="O67" s="5"/>
      <c r="P67" s="3"/>
      <c r="Q67" s="3"/>
      <c r="R67" s="21"/>
      <c r="S67" s="21"/>
      <c r="T67" s="21"/>
      <c r="U67" s="21"/>
      <c r="V67" s="21"/>
      <c r="W67" s="21"/>
      <c r="X67" s="21"/>
      <c r="Y67" s="21"/>
      <c r="Z67" s="3"/>
      <c r="AA67" s="3"/>
      <c r="AB67" s="3"/>
      <c r="AC67" s="5"/>
    </row>
    <row r="68" spans="1:29" x14ac:dyDescent="0.2">
      <c r="F68" s="1"/>
      <c r="G68" s="2"/>
      <c r="J68" s="3"/>
      <c r="K68" s="3"/>
      <c r="L68" s="5"/>
      <c r="M68" s="5"/>
      <c r="N68" s="3"/>
      <c r="O68" s="3"/>
      <c r="P68" s="3"/>
      <c r="Q68" s="3"/>
      <c r="R68" s="21"/>
      <c r="S68" s="21"/>
      <c r="T68" s="21"/>
      <c r="U68" s="21"/>
      <c r="V68" s="21"/>
      <c r="W68" s="21"/>
      <c r="X68" s="21"/>
      <c r="Y68" s="21"/>
      <c r="Z68" s="3"/>
      <c r="AA68" s="3"/>
      <c r="AB68" s="3"/>
      <c r="AC68" s="5"/>
    </row>
    <row r="69" spans="1:29" x14ac:dyDescent="0.2">
      <c r="E69" s="3"/>
      <c r="F69" s="3"/>
      <c r="G69" s="5"/>
      <c r="H69" s="5"/>
      <c r="I69" s="3"/>
      <c r="J69" s="3"/>
      <c r="K69" s="3"/>
      <c r="L69" s="3"/>
      <c r="M69" s="3"/>
      <c r="N69" s="5"/>
      <c r="O69" s="3"/>
      <c r="P69" s="3"/>
      <c r="Q69" s="3"/>
      <c r="R69" s="21"/>
      <c r="S69" s="21"/>
      <c r="T69" s="21"/>
      <c r="U69" s="21"/>
      <c r="V69" s="21"/>
      <c r="W69" s="21"/>
      <c r="X69" s="21"/>
      <c r="Y69" s="21"/>
      <c r="AC69" s="2"/>
    </row>
    <row r="70" spans="1:29" x14ac:dyDescent="0.2">
      <c r="E70" s="3"/>
      <c r="F70" s="3"/>
      <c r="G70" s="5"/>
      <c r="H70" s="5"/>
      <c r="I70" s="3"/>
      <c r="J70" s="3"/>
      <c r="K70" s="3"/>
      <c r="L70" s="3"/>
      <c r="M70" s="3"/>
      <c r="N70" s="5"/>
      <c r="O70" s="3"/>
      <c r="P70" s="3"/>
      <c r="Q70" s="3"/>
      <c r="R70" s="21"/>
      <c r="S70" s="21"/>
      <c r="T70" s="21"/>
      <c r="U70" s="21"/>
      <c r="V70" s="21"/>
      <c r="W70" s="21"/>
      <c r="X70" s="21"/>
      <c r="Y70" s="21"/>
      <c r="AC70" s="2"/>
    </row>
    <row r="71" spans="1:29" x14ac:dyDescent="0.2">
      <c r="E71" s="3"/>
      <c r="F71" s="3"/>
      <c r="G71" s="5"/>
      <c r="H71" s="5"/>
      <c r="I71" s="3"/>
      <c r="J71" s="3"/>
      <c r="K71" s="3"/>
      <c r="L71" s="3"/>
      <c r="M71" s="3"/>
      <c r="N71" s="5"/>
      <c r="O71" s="3"/>
      <c r="P71" s="3"/>
      <c r="Q71" s="3"/>
      <c r="R71" s="21"/>
      <c r="S71" s="21"/>
      <c r="T71" s="21"/>
      <c r="U71" s="21"/>
      <c r="V71" s="21"/>
      <c r="W71" s="21"/>
      <c r="X71" s="21"/>
      <c r="Y71" s="21"/>
      <c r="AC71" s="2"/>
    </row>
    <row r="72" spans="1:29" x14ac:dyDescent="0.2">
      <c r="E72" s="3"/>
      <c r="F72" s="3"/>
      <c r="G72" s="5"/>
      <c r="H72" s="5"/>
      <c r="I72" s="3"/>
      <c r="J72" s="3"/>
      <c r="K72" s="3"/>
      <c r="L72" s="3"/>
      <c r="M72" s="3"/>
      <c r="N72" s="5"/>
      <c r="O72" s="3"/>
      <c r="P72" s="3"/>
      <c r="Q72" s="3"/>
      <c r="R72" s="21"/>
      <c r="S72" s="21"/>
      <c r="T72" s="21"/>
      <c r="U72" s="21"/>
      <c r="V72" s="21"/>
      <c r="W72" s="21"/>
      <c r="X72" s="21"/>
      <c r="Y72" s="21"/>
      <c r="AC72" s="2"/>
    </row>
    <row r="73" spans="1:29" x14ac:dyDescent="0.2">
      <c r="E73" s="3"/>
      <c r="F73" s="3"/>
      <c r="G73" s="5"/>
      <c r="H73" s="5"/>
      <c r="I73" s="3"/>
      <c r="J73" s="3"/>
      <c r="K73" s="3"/>
      <c r="L73" s="3"/>
      <c r="M73" s="3"/>
      <c r="N73" s="5"/>
      <c r="O73" s="3"/>
      <c r="P73" s="3"/>
      <c r="Q73" s="3"/>
      <c r="R73" s="21"/>
      <c r="S73" s="21"/>
      <c r="T73" s="21"/>
      <c r="U73" s="21"/>
      <c r="V73" s="21"/>
      <c r="W73" s="21"/>
      <c r="X73" s="21"/>
      <c r="Y73" s="21"/>
      <c r="AC73" s="2"/>
    </row>
    <row r="74" spans="1:29" x14ac:dyDescent="0.2">
      <c r="E74" s="3"/>
      <c r="F74" s="3"/>
      <c r="G74" s="5"/>
      <c r="H74" s="5"/>
      <c r="I74" s="3"/>
      <c r="J74" s="3"/>
      <c r="K74" s="3"/>
      <c r="L74" s="3"/>
      <c r="M74" s="3"/>
      <c r="N74" s="5"/>
      <c r="O74" s="3"/>
      <c r="P74" s="3"/>
      <c r="Q74" s="3"/>
      <c r="R74" s="21"/>
      <c r="S74" s="21"/>
      <c r="T74" s="21"/>
      <c r="U74" s="21"/>
      <c r="V74" s="21"/>
      <c r="W74" s="21"/>
      <c r="X74" s="21"/>
      <c r="Y74" s="21"/>
      <c r="AC74" s="2"/>
    </row>
    <row r="75" spans="1:29" x14ac:dyDescent="0.2">
      <c r="E75" s="3"/>
      <c r="F75" s="3"/>
      <c r="G75" s="5"/>
      <c r="H75" s="5"/>
      <c r="I75" s="3"/>
      <c r="J75" s="3"/>
      <c r="K75" s="3"/>
      <c r="L75" s="3"/>
      <c r="M75" s="3"/>
      <c r="N75" s="5"/>
      <c r="O75" s="3"/>
      <c r="P75" s="3"/>
      <c r="Q75" s="3"/>
      <c r="R75" s="21"/>
      <c r="S75" s="21"/>
      <c r="T75" s="21"/>
      <c r="U75" s="21"/>
      <c r="V75" s="21"/>
      <c r="W75" s="21"/>
      <c r="X75" s="21"/>
      <c r="Y75" s="21"/>
      <c r="AC75" s="2"/>
    </row>
    <row r="76" spans="1:29" x14ac:dyDescent="0.2">
      <c r="E76" s="3"/>
      <c r="F76" s="3"/>
      <c r="G76" s="5"/>
      <c r="H76" s="5"/>
      <c r="I76" s="3"/>
      <c r="J76" s="3"/>
      <c r="K76" s="3"/>
      <c r="L76" s="3"/>
      <c r="M76" s="3"/>
      <c r="N76" s="5"/>
      <c r="O76" s="3"/>
      <c r="P76" s="3"/>
      <c r="Q76" s="3"/>
      <c r="R76" s="21"/>
      <c r="S76" s="21"/>
      <c r="T76" s="21"/>
      <c r="U76" s="21"/>
      <c r="V76" s="21"/>
      <c r="W76" s="21"/>
      <c r="X76" s="21"/>
      <c r="Y76" s="21"/>
      <c r="AC76" s="2"/>
    </row>
    <row r="77" spans="1:29" x14ac:dyDescent="0.2">
      <c r="E77" s="3"/>
      <c r="F77" s="3"/>
      <c r="G77" s="5"/>
      <c r="H77" s="5"/>
      <c r="I77" s="3"/>
      <c r="J77" s="3"/>
      <c r="K77" s="3"/>
      <c r="L77" s="3"/>
      <c r="M77" s="3"/>
      <c r="N77" s="5"/>
      <c r="O77" s="3"/>
      <c r="P77" s="3"/>
      <c r="Q77" s="3"/>
      <c r="R77" s="21"/>
      <c r="S77" s="21"/>
      <c r="T77" s="21"/>
      <c r="U77" s="21"/>
      <c r="V77" s="21"/>
      <c r="W77" s="21"/>
      <c r="X77" s="21"/>
      <c r="Y77" s="21"/>
      <c r="AC77" s="2"/>
    </row>
    <row r="78" spans="1:29" x14ac:dyDescent="0.2">
      <c r="E78" s="3"/>
      <c r="F78" s="3"/>
      <c r="G78" s="5"/>
      <c r="H78" s="5"/>
      <c r="I78" s="3"/>
      <c r="J78" s="3"/>
      <c r="K78" s="3"/>
      <c r="L78" s="3"/>
      <c r="M78" s="3"/>
      <c r="N78" s="5"/>
      <c r="O78" s="3"/>
      <c r="P78" s="3"/>
      <c r="Q78" s="3"/>
      <c r="R78" s="21"/>
      <c r="S78" s="21"/>
      <c r="T78" s="21"/>
      <c r="U78" s="21"/>
      <c r="V78" s="21"/>
      <c r="W78" s="21"/>
      <c r="X78" s="21"/>
      <c r="Y78" s="21"/>
      <c r="AC78" s="2"/>
    </row>
    <row r="79" spans="1:29" x14ac:dyDescent="0.2">
      <c r="A79" s="3"/>
      <c r="B79" s="3"/>
      <c r="C79" s="5"/>
      <c r="D79" s="5"/>
      <c r="E79" s="3"/>
      <c r="F79" s="3"/>
      <c r="G79" s="3"/>
      <c r="H79" s="3"/>
      <c r="I79" s="3"/>
      <c r="J79" s="5"/>
      <c r="K79" s="3"/>
      <c r="L79" s="3"/>
      <c r="M79" s="3"/>
      <c r="N79" s="3"/>
      <c r="O79" s="3"/>
      <c r="P79" s="5"/>
      <c r="Q79" s="3"/>
      <c r="R79" s="21"/>
      <c r="S79" s="21"/>
      <c r="T79" s="21"/>
      <c r="U79" s="21"/>
      <c r="V79" s="21"/>
      <c r="W79" s="21"/>
      <c r="X79" s="21"/>
      <c r="Y79" s="21"/>
    </row>
    <row r="80" spans="1:29" x14ac:dyDescent="0.2">
      <c r="A80" s="3"/>
      <c r="B80" s="3"/>
      <c r="C80" s="5"/>
      <c r="D80" s="5"/>
      <c r="E80" s="3"/>
      <c r="F80" s="3"/>
      <c r="G80" s="3"/>
      <c r="H80" s="3"/>
      <c r="I80" s="3"/>
      <c r="J80" s="5"/>
      <c r="K80" s="3"/>
      <c r="L80" s="3"/>
      <c r="M80" s="3"/>
      <c r="N80" s="3"/>
      <c r="O80" s="3"/>
      <c r="P80" s="5"/>
      <c r="Q80" s="3"/>
      <c r="R80" s="21"/>
      <c r="S80" s="21"/>
      <c r="T80" s="21"/>
      <c r="U80" s="21"/>
      <c r="V80" s="21"/>
      <c r="W80" s="21"/>
      <c r="X80" s="21"/>
      <c r="Y80" s="21"/>
    </row>
    <row r="81" spans="1:25" x14ac:dyDescent="0.2">
      <c r="A81" s="3"/>
      <c r="B81" s="3"/>
      <c r="C81" s="5"/>
      <c r="D81" s="5"/>
      <c r="E81" s="3"/>
      <c r="F81" s="3"/>
      <c r="G81" s="3"/>
      <c r="H81" s="3"/>
      <c r="I81" s="3"/>
      <c r="J81" s="5"/>
      <c r="K81" s="3"/>
      <c r="L81" s="3"/>
      <c r="M81" s="3"/>
      <c r="N81" s="3"/>
      <c r="O81" s="3"/>
      <c r="P81" s="5"/>
      <c r="Q81" s="3"/>
      <c r="R81" s="21"/>
      <c r="S81" s="21"/>
      <c r="T81" s="21"/>
      <c r="U81" s="21"/>
      <c r="V81" s="21"/>
      <c r="W81" s="21"/>
      <c r="X81" s="21"/>
      <c r="Y81" s="21"/>
    </row>
    <row r="82" spans="1:25" x14ac:dyDescent="0.2">
      <c r="A82" s="3"/>
      <c r="B82" s="3"/>
      <c r="C82" s="5"/>
      <c r="D82" s="5"/>
      <c r="E82" s="3"/>
      <c r="F82" s="3"/>
      <c r="G82" s="3"/>
      <c r="H82" s="3"/>
      <c r="I82" s="3"/>
      <c r="J82" s="5"/>
      <c r="K82" s="3"/>
      <c r="L82" s="3"/>
      <c r="M82" s="3"/>
      <c r="N82" s="3"/>
      <c r="O82" s="3"/>
      <c r="P82" s="5"/>
      <c r="Q82" s="3"/>
      <c r="R82" s="21"/>
      <c r="S82" s="21"/>
      <c r="T82" s="21"/>
      <c r="U82" s="21"/>
      <c r="V82" s="21"/>
      <c r="W82" s="21"/>
      <c r="X82" s="21"/>
      <c r="Y82" s="21"/>
    </row>
    <row r="83" spans="1:25" x14ac:dyDescent="0.2">
      <c r="A83" s="3"/>
      <c r="B83" s="3"/>
      <c r="C83" s="5"/>
      <c r="D83" s="5"/>
      <c r="E83" s="3"/>
      <c r="F83" s="3"/>
      <c r="G83" s="3"/>
      <c r="H83" s="3"/>
      <c r="I83" s="3"/>
      <c r="J83" s="5"/>
      <c r="K83" s="3"/>
      <c r="L83" s="3"/>
      <c r="M83" s="3"/>
      <c r="N83" s="3"/>
      <c r="O83" s="3"/>
      <c r="P83" s="5"/>
      <c r="Q83" s="3"/>
      <c r="R83" s="21"/>
      <c r="S83" s="21"/>
      <c r="T83" s="21"/>
      <c r="U83" s="21"/>
      <c r="V83" s="21"/>
      <c r="W83" s="21"/>
      <c r="X83" s="21"/>
      <c r="Y83" s="21"/>
    </row>
    <row r="84" spans="1:25" x14ac:dyDescent="0.2">
      <c r="A84" s="3"/>
      <c r="B84" s="3"/>
      <c r="C84" s="5"/>
      <c r="D84" s="5"/>
      <c r="E84" s="3"/>
      <c r="F84" s="3"/>
      <c r="G84" s="3"/>
      <c r="H84" s="3"/>
      <c r="I84" s="3"/>
      <c r="J84" s="5"/>
      <c r="K84" s="3"/>
      <c r="L84" s="3"/>
      <c r="M84" s="3"/>
      <c r="N84" s="3"/>
      <c r="O84" s="3"/>
      <c r="P84" s="5"/>
      <c r="Q84" s="3"/>
      <c r="R84" s="21"/>
      <c r="S84" s="21"/>
      <c r="T84" s="21"/>
      <c r="U84" s="21"/>
      <c r="V84" s="21"/>
      <c r="W84" s="21"/>
      <c r="X84" s="21"/>
      <c r="Y84" s="21"/>
    </row>
    <row r="85" spans="1:25" x14ac:dyDescent="0.2">
      <c r="A85" s="3"/>
      <c r="B85" s="3"/>
      <c r="C85" s="5"/>
      <c r="D85" s="5"/>
      <c r="E85" s="3"/>
      <c r="F85" s="3"/>
      <c r="G85" s="3"/>
      <c r="H85" s="3"/>
      <c r="I85" s="3"/>
      <c r="J85" s="5"/>
      <c r="K85" s="3"/>
      <c r="L85" s="3"/>
      <c r="M85" s="3"/>
      <c r="N85" s="3"/>
      <c r="O85" s="3"/>
      <c r="P85" s="5"/>
      <c r="Q85" s="3"/>
      <c r="R85" s="21"/>
      <c r="S85" s="21"/>
      <c r="T85" s="21"/>
      <c r="U85" s="21"/>
      <c r="V85" s="21"/>
      <c r="W85" s="21"/>
      <c r="X85" s="21"/>
      <c r="Y85" s="21"/>
    </row>
    <row r="86" spans="1:25" x14ac:dyDescent="0.2">
      <c r="A86" s="3"/>
      <c r="B86" s="3"/>
      <c r="C86" s="5"/>
      <c r="D86" s="5"/>
      <c r="E86" s="3"/>
      <c r="F86" s="3"/>
      <c r="G86" s="3"/>
      <c r="H86" s="3"/>
      <c r="I86" s="3"/>
      <c r="J86" s="5"/>
      <c r="K86" s="3"/>
      <c r="L86" s="3"/>
      <c r="M86" s="3"/>
      <c r="N86" s="3"/>
      <c r="O86" s="3"/>
      <c r="P86" s="5"/>
      <c r="Q86" s="3"/>
      <c r="R86" s="21"/>
      <c r="S86" s="21"/>
      <c r="T86" s="21"/>
      <c r="U86" s="21"/>
      <c r="V86" s="21"/>
      <c r="W86" s="21"/>
      <c r="X86" s="21"/>
      <c r="Y86" s="21"/>
    </row>
    <row r="87" spans="1:25" x14ac:dyDescent="0.2">
      <c r="A87" s="3"/>
      <c r="B87" s="3"/>
      <c r="C87" s="5"/>
      <c r="D87" s="5"/>
      <c r="E87" s="3"/>
      <c r="F87" s="3"/>
      <c r="G87" s="3"/>
      <c r="H87" s="3"/>
      <c r="I87" s="3"/>
      <c r="J87" s="5"/>
      <c r="K87" s="3"/>
      <c r="L87" s="3"/>
      <c r="M87" s="3"/>
      <c r="N87" s="3"/>
      <c r="O87" s="3"/>
      <c r="P87" s="5"/>
      <c r="Q87" s="3"/>
      <c r="R87" s="21"/>
      <c r="S87" s="21"/>
      <c r="T87" s="21"/>
      <c r="U87" s="21"/>
      <c r="V87" s="21"/>
      <c r="W87" s="21"/>
      <c r="X87" s="21"/>
      <c r="Y87" s="21"/>
    </row>
    <row r="88" spans="1:25" x14ac:dyDescent="0.2">
      <c r="A88" s="3"/>
      <c r="B88" s="3"/>
      <c r="C88" s="5"/>
      <c r="D88" s="5"/>
      <c r="E88" s="3"/>
      <c r="F88" s="3"/>
      <c r="G88" s="3"/>
      <c r="H88" s="3"/>
      <c r="I88" s="3"/>
      <c r="J88" s="5"/>
      <c r="K88" s="3"/>
      <c r="L88" s="3"/>
      <c r="M88" s="3"/>
      <c r="N88" s="3"/>
      <c r="O88" s="3"/>
      <c r="P88" s="5"/>
      <c r="Q88" s="3"/>
      <c r="R88" s="21"/>
      <c r="S88" s="21"/>
      <c r="T88" s="21"/>
      <c r="U88" s="21"/>
      <c r="V88" s="21"/>
      <c r="W88" s="21"/>
      <c r="X88" s="21"/>
      <c r="Y88" s="21"/>
    </row>
    <row r="89" spans="1:25" x14ac:dyDescent="0.2">
      <c r="A89" s="3"/>
      <c r="B89" s="3"/>
      <c r="C89" s="5"/>
      <c r="D89" s="5"/>
      <c r="E89" s="3"/>
      <c r="F89" s="3"/>
      <c r="G89" s="3"/>
      <c r="H89" s="3"/>
      <c r="I89" s="3"/>
      <c r="J89" s="5"/>
      <c r="K89" s="3"/>
      <c r="L89" s="3"/>
      <c r="M89" s="3"/>
      <c r="N89" s="3"/>
      <c r="O89" s="3"/>
      <c r="P89" s="5"/>
      <c r="Q89" s="3"/>
      <c r="R89" s="21"/>
      <c r="S89" s="21"/>
      <c r="T89" s="21"/>
      <c r="U89" s="21"/>
      <c r="V89" s="21"/>
      <c r="W89" s="21"/>
      <c r="X89" s="21"/>
      <c r="Y89" s="21"/>
    </row>
    <row r="90" spans="1:25" x14ac:dyDescent="0.2">
      <c r="A90" s="3"/>
      <c r="B90" s="3"/>
      <c r="C90" s="5"/>
      <c r="D90" s="5"/>
      <c r="E90" s="3"/>
      <c r="F90" s="5"/>
      <c r="G90" s="3"/>
      <c r="H90" s="3"/>
      <c r="I90" s="3"/>
      <c r="J90" s="5"/>
      <c r="K90" s="3"/>
      <c r="L90" s="3"/>
      <c r="M90" s="3"/>
      <c r="N90" s="3"/>
      <c r="O90" s="3"/>
      <c r="P90" s="5"/>
      <c r="Q90" s="3"/>
      <c r="R90" s="21"/>
      <c r="S90" s="21"/>
      <c r="T90" s="21"/>
      <c r="U90" s="21"/>
      <c r="V90" s="21"/>
      <c r="W90" s="21"/>
      <c r="X90" s="21"/>
      <c r="Y90" s="21"/>
    </row>
    <row r="91" spans="1:25" x14ac:dyDescent="0.2">
      <c r="A91" s="3"/>
      <c r="B91" s="3"/>
      <c r="C91" s="5"/>
      <c r="D91" s="5"/>
      <c r="E91" s="3"/>
      <c r="F91" s="5"/>
      <c r="G91" s="3"/>
      <c r="H91" s="3"/>
      <c r="I91" s="3"/>
      <c r="J91" s="5"/>
      <c r="K91" s="3"/>
      <c r="L91" s="3"/>
      <c r="M91" s="3"/>
      <c r="N91" s="3"/>
      <c r="O91" s="3"/>
      <c r="P91" s="5"/>
      <c r="Q91" s="3"/>
      <c r="R91" s="21"/>
      <c r="S91" s="21"/>
      <c r="T91" s="21"/>
      <c r="U91" s="21"/>
      <c r="V91" s="21"/>
      <c r="W91" s="21"/>
      <c r="X91" s="21"/>
      <c r="Y91" s="21"/>
    </row>
    <row r="92" spans="1:25" x14ac:dyDescent="0.2">
      <c r="A92" s="3"/>
      <c r="B92" s="3"/>
      <c r="C92" s="5"/>
      <c r="D92" s="5"/>
      <c r="E92" s="3"/>
      <c r="F92" s="5"/>
      <c r="G92" s="3"/>
      <c r="H92" s="3"/>
      <c r="I92" s="3"/>
      <c r="J92" s="5"/>
      <c r="K92" s="3"/>
      <c r="L92" s="3"/>
      <c r="M92" s="3"/>
      <c r="N92" s="3"/>
      <c r="O92" s="3"/>
      <c r="P92" s="5"/>
      <c r="Q92" s="3"/>
      <c r="R92" s="21"/>
      <c r="S92" s="21"/>
      <c r="T92" s="21"/>
      <c r="U92" s="21"/>
      <c r="V92" s="21"/>
      <c r="W92" s="21"/>
      <c r="X92" s="21"/>
      <c r="Y92" s="21"/>
    </row>
    <row r="93" spans="1:25" x14ac:dyDescent="0.2">
      <c r="A93" s="3"/>
      <c r="B93" s="3"/>
      <c r="C93" s="5"/>
      <c r="D93" s="5"/>
      <c r="E93" s="3"/>
      <c r="F93" s="5"/>
      <c r="G93" s="3"/>
      <c r="H93" s="3"/>
      <c r="I93" s="3"/>
      <c r="J93" s="5"/>
      <c r="K93" s="3"/>
      <c r="L93" s="3"/>
      <c r="M93" s="3"/>
      <c r="N93" s="3"/>
      <c r="O93" s="3"/>
      <c r="P93" s="5"/>
      <c r="Q93" s="3"/>
      <c r="R93" s="21"/>
      <c r="S93" s="21"/>
      <c r="T93" s="21"/>
      <c r="U93" s="21"/>
      <c r="V93" s="21"/>
      <c r="W93" s="21"/>
      <c r="X93" s="21"/>
      <c r="Y93" s="21"/>
    </row>
    <row r="94" spans="1:25" x14ac:dyDescent="0.2">
      <c r="A94" s="3"/>
      <c r="B94" s="3"/>
      <c r="C94" s="5"/>
      <c r="D94" s="5"/>
      <c r="E94" s="3"/>
      <c r="F94" s="5"/>
      <c r="G94" s="3"/>
      <c r="H94" s="3"/>
      <c r="I94" s="3"/>
      <c r="J94" s="5"/>
      <c r="K94" s="3"/>
      <c r="L94" s="3"/>
      <c r="M94" s="3"/>
      <c r="N94" s="3"/>
      <c r="O94" s="3"/>
      <c r="P94" s="5"/>
      <c r="Q94" s="3"/>
      <c r="R94" s="21"/>
      <c r="S94" s="21"/>
      <c r="T94" s="21"/>
      <c r="U94" s="21"/>
      <c r="V94" s="21"/>
      <c r="W94" s="21"/>
      <c r="X94" s="21"/>
      <c r="Y94" s="21"/>
    </row>
    <row r="95" spans="1:25" x14ac:dyDescent="0.2">
      <c r="A95" s="3"/>
      <c r="B95" s="3"/>
      <c r="C95" s="5"/>
      <c r="D95" s="5"/>
      <c r="E95" s="3"/>
      <c r="F95" s="5"/>
      <c r="G95" s="3"/>
      <c r="H95" s="3"/>
      <c r="I95" s="3"/>
      <c r="J95" s="5"/>
      <c r="K95" s="3"/>
      <c r="L95" s="3"/>
      <c r="M95" s="3"/>
      <c r="N95" s="3"/>
      <c r="O95" s="3"/>
      <c r="P95" s="5"/>
      <c r="Q95" s="3"/>
      <c r="R95" s="21"/>
      <c r="S95" s="21"/>
      <c r="T95" s="21"/>
      <c r="U95" s="21"/>
      <c r="V95" s="21"/>
      <c r="W95" s="21"/>
      <c r="X95" s="21"/>
      <c r="Y95" s="21"/>
    </row>
    <row r="96" spans="1:25" x14ac:dyDescent="0.2">
      <c r="D96" s="5"/>
      <c r="R96" s="21"/>
      <c r="S96" s="21"/>
      <c r="T96" s="21"/>
      <c r="U96" s="21"/>
      <c r="V96" s="21"/>
      <c r="W96" s="21"/>
      <c r="X96" s="21"/>
      <c r="Y96" s="21"/>
    </row>
    <row r="97" spans="4:25" x14ac:dyDescent="0.2">
      <c r="D97" s="5"/>
      <c r="R97" s="21"/>
      <c r="S97" s="21"/>
      <c r="T97" s="21"/>
      <c r="U97" s="21"/>
      <c r="V97" s="21"/>
      <c r="W97" s="21"/>
      <c r="X97" s="21"/>
      <c r="Y97" s="21"/>
    </row>
    <row r="98" spans="4:25" x14ac:dyDescent="0.2">
      <c r="D98" s="5"/>
      <c r="R98" s="21"/>
      <c r="S98" s="21"/>
      <c r="T98" s="21"/>
      <c r="U98" s="21"/>
      <c r="V98" s="21"/>
      <c r="W98" s="21"/>
      <c r="X98" s="21"/>
      <c r="Y98" s="21"/>
    </row>
    <row r="99" spans="4:25" x14ac:dyDescent="0.2">
      <c r="D99" s="5"/>
      <c r="R99" s="21"/>
      <c r="S99" s="21"/>
      <c r="T99" s="21"/>
      <c r="U99" s="21"/>
      <c r="V99" s="21"/>
      <c r="W99" s="21"/>
      <c r="X99" s="21"/>
      <c r="Y99" s="21"/>
    </row>
    <row r="100" spans="4:25" x14ac:dyDescent="0.2">
      <c r="D100" s="5"/>
      <c r="R100" s="21"/>
      <c r="S100" s="21"/>
      <c r="T100" s="21"/>
      <c r="U100" s="21"/>
      <c r="V100" s="21"/>
      <c r="W100" s="21"/>
      <c r="X100" s="21"/>
      <c r="Y100" s="21"/>
    </row>
    <row r="101" spans="4:25" x14ac:dyDescent="0.2">
      <c r="D101" s="5"/>
      <c r="R101" s="21"/>
      <c r="S101" s="21"/>
      <c r="T101" s="21"/>
      <c r="U101" s="21"/>
      <c r="V101" s="21"/>
      <c r="W101" s="21"/>
      <c r="X101" s="21"/>
      <c r="Y101" s="21"/>
    </row>
    <row r="102" spans="4:25" x14ac:dyDescent="0.2">
      <c r="D102" s="5"/>
      <c r="R102" s="21"/>
      <c r="S102" s="21"/>
      <c r="T102" s="21"/>
      <c r="U102" s="21"/>
      <c r="V102" s="21"/>
      <c r="W102" s="21"/>
      <c r="X102" s="21"/>
      <c r="Y102" s="21"/>
    </row>
    <row r="103" spans="4:25" x14ac:dyDescent="0.2">
      <c r="D103" s="5"/>
      <c r="R103" s="21"/>
      <c r="S103" s="21"/>
      <c r="T103" s="21"/>
      <c r="U103" s="21"/>
      <c r="V103" s="21"/>
      <c r="W103" s="21"/>
      <c r="X103" s="21"/>
      <c r="Y103" s="21"/>
    </row>
    <row r="104" spans="4:25" x14ac:dyDescent="0.2">
      <c r="D104" s="5"/>
      <c r="R104" s="21"/>
      <c r="S104" s="21"/>
      <c r="T104" s="21"/>
      <c r="U104" s="21"/>
      <c r="V104" s="21"/>
      <c r="W104" s="21"/>
      <c r="X104" s="21"/>
      <c r="Y104" s="21"/>
    </row>
    <row r="105" spans="4:25" x14ac:dyDescent="0.2">
      <c r="D105" s="5"/>
      <c r="R105" s="21"/>
      <c r="S105" s="21"/>
      <c r="T105" s="21"/>
      <c r="U105" s="21"/>
      <c r="V105" s="21"/>
      <c r="W105" s="21"/>
      <c r="X105" s="21"/>
      <c r="Y105" s="21"/>
    </row>
    <row r="106" spans="4:25" x14ac:dyDescent="0.2">
      <c r="D106" s="5"/>
      <c r="R106" s="21"/>
      <c r="S106" s="21"/>
      <c r="T106" s="21"/>
      <c r="U106" s="21"/>
      <c r="V106" s="21"/>
      <c r="W106" s="21"/>
      <c r="X106" s="21"/>
      <c r="Y106" s="21"/>
    </row>
    <row r="107" spans="4:25" x14ac:dyDescent="0.2">
      <c r="D107" s="5"/>
      <c r="R107" s="21"/>
      <c r="S107" s="21"/>
      <c r="T107" s="21"/>
      <c r="U107" s="21"/>
      <c r="V107" s="21"/>
      <c r="W107" s="21"/>
      <c r="X107" s="21"/>
      <c r="Y107" s="21"/>
    </row>
    <row r="108" spans="4:25" x14ac:dyDescent="0.2">
      <c r="D108" s="5"/>
      <c r="R108" s="21"/>
      <c r="S108" s="21"/>
      <c r="T108" s="21"/>
      <c r="U108" s="21"/>
      <c r="V108" s="21"/>
      <c r="W108" s="21"/>
      <c r="X108" s="21"/>
      <c r="Y108" s="21"/>
    </row>
    <row r="109" spans="4:25" x14ac:dyDescent="0.2">
      <c r="D109" s="5"/>
      <c r="R109" s="21"/>
      <c r="S109" s="21"/>
      <c r="T109" s="21"/>
      <c r="U109" s="21"/>
      <c r="V109" s="21"/>
      <c r="W109" s="21"/>
      <c r="X109" s="21"/>
      <c r="Y109" s="21"/>
    </row>
    <row r="110" spans="4:25" x14ac:dyDescent="0.2">
      <c r="D110" s="5"/>
      <c r="R110" s="21"/>
      <c r="S110" s="21"/>
      <c r="T110" s="21"/>
      <c r="U110" s="21"/>
      <c r="V110" s="21"/>
      <c r="W110" s="21"/>
      <c r="X110" s="21"/>
      <c r="Y110" s="21"/>
    </row>
    <row r="111" spans="4:25" x14ac:dyDescent="0.2">
      <c r="D111" s="5"/>
      <c r="R111" s="21"/>
      <c r="S111" s="21"/>
      <c r="T111" s="21"/>
      <c r="U111" s="21"/>
      <c r="V111" s="21"/>
      <c r="W111" s="21"/>
      <c r="X111" s="21"/>
      <c r="Y111" s="21"/>
    </row>
    <row r="112" spans="4:25" x14ac:dyDescent="0.2">
      <c r="D112" s="5"/>
      <c r="R112" s="21"/>
      <c r="S112" s="21"/>
      <c r="T112" s="21"/>
      <c r="U112" s="21"/>
      <c r="V112" s="21"/>
      <c r="W112" s="21"/>
      <c r="X112" s="21"/>
      <c r="Y112" s="21"/>
    </row>
    <row r="113" spans="4:25" x14ac:dyDescent="0.2">
      <c r="D113" s="5"/>
      <c r="R113" s="21"/>
      <c r="S113" s="21"/>
      <c r="T113" s="21"/>
      <c r="U113" s="21"/>
      <c r="V113" s="21"/>
      <c r="W113" s="21"/>
      <c r="X113" s="21"/>
      <c r="Y113" s="21"/>
    </row>
    <row r="114" spans="4:25" x14ac:dyDescent="0.2">
      <c r="D114" s="5"/>
      <c r="R114" s="21"/>
      <c r="S114" s="21"/>
      <c r="T114" s="21"/>
      <c r="U114" s="21"/>
      <c r="V114" s="21"/>
      <c r="W114" s="21"/>
      <c r="X114" s="21"/>
      <c r="Y114" s="21"/>
    </row>
    <row r="115" spans="4:25" x14ac:dyDescent="0.2">
      <c r="D115" s="5"/>
      <c r="R115" s="21"/>
      <c r="S115" s="21"/>
      <c r="T115" s="21"/>
      <c r="U115" s="21"/>
      <c r="V115" s="21"/>
      <c r="W115" s="21"/>
      <c r="X115" s="21"/>
      <c r="Y115" s="21"/>
    </row>
    <row r="116" spans="4:25" x14ac:dyDescent="0.2">
      <c r="D116" s="5"/>
      <c r="R116" s="21"/>
      <c r="S116" s="21"/>
      <c r="T116" s="21"/>
      <c r="U116" s="21"/>
      <c r="V116" s="21"/>
      <c r="W116" s="21"/>
      <c r="X116" s="21"/>
      <c r="Y116" s="21"/>
    </row>
    <row r="117" spans="4:25" x14ac:dyDescent="0.2">
      <c r="R117" s="21"/>
      <c r="S117" s="21"/>
      <c r="T117" s="21"/>
      <c r="U117" s="21"/>
      <c r="V117" s="21"/>
      <c r="W117" s="21"/>
      <c r="X117" s="21"/>
      <c r="Y117" s="21"/>
    </row>
    <row r="118" spans="4:25" x14ac:dyDescent="0.2">
      <c r="R118" s="21"/>
      <c r="S118" s="21"/>
      <c r="T118" s="21"/>
      <c r="U118" s="21"/>
      <c r="V118" s="21"/>
      <c r="W118" s="21"/>
      <c r="X118" s="21"/>
      <c r="Y118" s="21"/>
    </row>
    <row r="119" spans="4:25" x14ac:dyDescent="0.2">
      <c r="R119" s="21"/>
      <c r="S119" s="21"/>
      <c r="T119" s="21"/>
      <c r="U119" s="21"/>
      <c r="V119" s="21"/>
      <c r="W119" s="21"/>
      <c r="X119" s="21"/>
      <c r="Y119" s="21"/>
    </row>
    <row r="120" spans="4:25" x14ac:dyDescent="0.2">
      <c r="R120" s="21"/>
      <c r="S120" s="21"/>
      <c r="T120" s="21"/>
      <c r="U120" s="21"/>
      <c r="V120" s="21"/>
      <c r="W120" s="21"/>
      <c r="X120" s="21"/>
      <c r="Y120" s="21"/>
    </row>
    <row r="121" spans="4:25" x14ac:dyDescent="0.2">
      <c r="R121" s="21"/>
      <c r="S121" s="21"/>
      <c r="T121" s="21"/>
      <c r="U121" s="21"/>
      <c r="V121" s="21"/>
      <c r="W121" s="21"/>
      <c r="X121" s="21"/>
      <c r="Y121" s="21"/>
    </row>
    <row r="122" spans="4:25" x14ac:dyDescent="0.2">
      <c r="R122" s="21"/>
      <c r="S122" s="21"/>
      <c r="T122" s="21"/>
      <c r="U122" s="21"/>
      <c r="V122" s="21"/>
      <c r="W122" s="21"/>
      <c r="X122" s="21"/>
      <c r="Y122" s="21"/>
    </row>
    <row r="123" spans="4:25" x14ac:dyDescent="0.2">
      <c r="R123" s="21"/>
      <c r="S123" s="21"/>
      <c r="T123" s="21"/>
      <c r="U123" s="21"/>
      <c r="V123" s="21"/>
      <c r="W123" s="21"/>
      <c r="X123" s="21"/>
      <c r="Y123" s="21"/>
    </row>
    <row r="124" spans="4:25" x14ac:dyDescent="0.2">
      <c r="R124" s="21"/>
      <c r="S124" s="21"/>
      <c r="T124" s="21"/>
      <c r="U124" s="21"/>
      <c r="V124" s="21"/>
      <c r="W124" s="21"/>
      <c r="X124" s="21"/>
      <c r="Y124" s="21"/>
    </row>
    <row r="125" spans="4:25" x14ac:dyDescent="0.2">
      <c r="R125" s="21"/>
      <c r="S125" s="21"/>
      <c r="T125" s="21"/>
      <c r="U125" s="21"/>
      <c r="V125" s="21"/>
      <c r="W125" s="21"/>
      <c r="X125" s="21"/>
      <c r="Y125" s="21"/>
    </row>
    <row r="126" spans="4:25" x14ac:dyDescent="0.2">
      <c r="R126" s="21"/>
      <c r="S126" s="21"/>
      <c r="T126" s="21"/>
      <c r="U126" s="21"/>
      <c r="V126" s="21"/>
      <c r="W126" s="21"/>
      <c r="X126" s="21"/>
      <c r="Y126" s="21"/>
    </row>
    <row r="127" spans="4:25" x14ac:dyDescent="0.2">
      <c r="R127" s="21"/>
      <c r="S127" s="21"/>
      <c r="T127" s="21"/>
      <c r="U127" s="21"/>
      <c r="V127" s="21"/>
      <c r="W127" s="21"/>
      <c r="X127" s="21"/>
      <c r="Y127" s="21"/>
    </row>
    <row r="128" spans="4:25" x14ac:dyDescent="0.2">
      <c r="R128" s="21"/>
      <c r="S128" s="21"/>
      <c r="T128" s="21"/>
      <c r="U128" s="21"/>
      <c r="V128" s="21"/>
      <c r="W128" s="21"/>
      <c r="X128" s="21"/>
      <c r="Y128" s="21"/>
    </row>
    <row r="129" spans="18:25" x14ac:dyDescent="0.2">
      <c r="R129" s="21"/>
      <c r="S129" s="21"/>
      <c r="T129" s="21"/>
      <c r="U129" s="21"/>
      <c r="V129" s="21"/>
      <c r="W129" s="21"/>
      <c r="X129" s="21"/>
      <c r="Y129" s="21"/>
    </row>
    <row r="130" spans="18:25" x14ac:dyDescent="0.2">
      <c r="R130" s="21"/>
      <c r="S130" s="21"/>
      <c r="T130" s="21"/>
      <c r="U130" s="21"/>
      <c r="V130" s="21"/>
      <c r="W130" s="21"/>
      <c r="X130" s="21"/>
      <c r="Y130" s="21"/>
    </row>
    <row r="131" spans="18:25" x14ac:dyDescent="0.2">
      <c r="R131" s="21"/>
      <c r="S131" s="21"/>
      <c r="T131" s="21"/>
      <c r="U131" s="21"/>
      <c r="V131" s="21"/>
      <c r="W131" s="21"/>
      <c r="X131" s="21"/>
      <c r="Y131" s="21"/>
    </row>
    <row r="132" spans="18:25" x14ac:dyDescent="0.2">
      <c r="R132" s="21"/>
      <c r="S132" s="21"/>
      <c r="T132" s="21"/>
      <c r="U132" s="21"/>
      <c r="V132" s="21"/>
      <c r="W132" s="21"/>
      <c r="X132" s="21"/>
      <c r="Y132" s="21"/>
    </row>
    <row r="133" spans="18:25" x14ac:dyDescent="0.2">
      <c r="R133" s="21"/>
      <c r="S133" s="21"/>
      <c r="T133" s="21"/>
      <c r="U133" s="21"/>
      <c r="V133" s="21"/>
      <c r="W133" s="21"/>
      <c r="X133" s="21"/>
      <c r="Y133" s="21"/>
    </row>
    <row r="134" spans="18:25" x14ac:dyDescent="0.2">
      <c r="R134" s="21"/>
      <c r="S134" s="21"/>
      <c r="T134" s="21"/>
      <c r="U134" s="21"/>
      <c r="V134" s="21"/>
      <c r="W134" s="21"/>
      <c r="X134" s="21"/>
      <c r="Y134" s="21"/>
    </row>
    <row r="135" spans="18:25" x14ac:dyDescent="0.2">
      <c r="R135" s="21"/>
      <c r="S135" s="21"/>
      <c r="T135" s="21"/>
      <c r="U135" s="21"/>
      <c r="V135" s="21"/>
      <c r="W135" s="21"/>
      <c r="X135" s="21"/>
      <c r="Y135" s="21"/>
    </row>
    <row r="136" spans="18:25" x14ac:dyDescent="0.2">
      <c r="R136" s="21"/>
      <c r="S136" s="21"/>
      <c r="T136" s="21"/>
      <c r="U136" s="21"/>
      <c r="V136" s="21"/>
      <c r="W136" s="21"/>
      <c r="X136" s="21"/>
      <c r="Y136" s="21"/>
    </row>
    <row r="137" spans="18:25" x14ac:dyDescent="0.2">
      <c r="R137" s="21"/>
      <c r="S137" s="21"/>
      <c r="T137" s="21"/>
      <c r="U137" s="21"/>
      <c r="V137" s="21"/>
      <c r="W137" s="21"/>
      <c r="X137" s="21"/>
      <c r="Y137" s="21"/>
    </row>
    <row r="138" spans="18:25" x14ac:dyDescent="0.2">
      <c r="R138" s="21"/>
      <c r="S138" s="21"/>
      <c r="T138" s="21"/>
      <c r="U138" s="21"/>
      <c r="V138" s="21"/>
      <c r="W138" s="21"/>
      <c r="X138" s="21"/>
      <c r="Y138" s="21"/>
    </row>
    <row r="139" spans="18:25" x14ac:dyDescent="0.2">
      <c r="R139" s="21"/>
      <c r="S139" s="21"/>
      <c r="T139" s="21"/>
      <c r="U139" s="21"/>
      <c r="V139" s="21"/>
      <c r="W139" s="21"/>
      <c r="X139" s="21"/>
      <c r="Y139" s="21"/>
    </row>
    <row r="140" spans="18:25" x14ac:dyDescent="0.2">
      <c r="R140" s="21"/>
      <c r="S140" s="21"/>
      <c r="T140" s="21"/>
      <c r="U140" s="21"/>
      <c r="V140" s="21"/>
      <c r="W140" s="21"/>
      <c r="X140" s="21"/>
      <c r="Y140" s="21"/>
    </row>
    <row r="141" spans="18:25" x14ac:dyDescent="0.2">
      <c r="R141" s="21"/>
      <c r="S141" s="21"/>
      <c r="T141" s="21"/>
      <c r="U141" s="21"/>
      <c r="V141" s="21"/>
      <c r="W141" s="21"/>
      <c r="X141" s="21"/>
      <c r="Y141" s="21"/>
    </row>
    <row r="142" spans="18:25" x14ac:dyDescent="0.2">
      <c r="R142" s="21"/>
      <c r="S142" s="21"/>
      <c r="T142" s="21"/>
      <c r="U142" s="21"/>
      <c r="V142" s="21"/>
      <c r="W142" s="21"/>
      <c r="X142" s="21"/>
      <c r="Y142" s="21"/>
    </row>
    <row r="143" spans="18:25" x14ac:dyDescent="0.2">
      <c r="R143" s="21"/>
      <c r="S143" s="21"/>
      <c r="T143" s="21"/>
      <c r="U143" s="21"/>
      <c r="V143" s="21"/>
      <c r="W143" s="21"/>
      <c r="X143" s="21"/>
      <c r="Y143" s="21"/>
    </row>
    <row r="144" spans="18:25" x14ac:dyDescent="0.2">
      <c r="R144" s="21"/>
      <c r="S144" s="21"/>
      <c r="T144" s="21"/>
      <c r="U144" s="21"/>
      <c r="V144" s="21"/>
      <c r="W144" s="21"/>
      <c r="X144" s="21"/>
      <c r="Y144" s="21"/>
    </row>
    <row r="145" spans="18:25" x14ac:dyDescent="0.2">
      <c r="R145" s="21"/>
      <c r="S145" s="21"/>
      <c r="T145" s="21"/>
      <c r="U145" s="21"/>
      <c r="V145" s="21"/>
      <c r="W145" s="21"/>
      <c r="X145" s="21"/>
      <c r="Y145" s="21"/>
    </row>
    <row r="146" spans="18:25" x14ac:dyDescent="0.2">
      <c r="R146" s="21"/>
      <c r="S146" s="21"/>
      <c r="T146" s="21"/>
      <c r="U146" s="21"/>
      <c r="V146" s="21"/>
      <c r="W146" s="21"/>
      <c r="X146" s="21"/>
      <c r="Y146" s="21"/>
    </row>
    <row r="147" spans="18:25" x14ac:dyDescent="0.2">
      <c r="R147" s="21"/>
      <c r="S147" s="21"/>
      <c r="T147" s="21"/>
      <c r="U147" s="21"/>
      <c r="V147" s="21"/>
      <c r="W147" s="21"/>
      <c r="X147" s="21"/>
      <c r="Y147" s="21"/>
    </row>
    <row r="148" spans="18:25" x14ac:dyDescent="0.2">
      <c r="R148" s="21"/>
      <c r="S148" s="21"/>
      <c r="T148" s="21"/>
      <c r="U148" s="21"/>
      <c r="V148" s="21"/>
      <c r="W148" s="21"/>
      <c r="X148" s="21"/>
      <c r="Y148" s="21"/>
    </row>
    <row r="149" spans="18:25" x14ac:dyDescent="0.2">
      <c r="R149" s="21"/>
      <c r="S149" s="21"/>
      <c r="T149" s="21"/>
      <c r="U149" s="21"/>
      <c r="V149" s="21"/>
      <c r="W149" s="21"/>
      <c r="X149" s="21"/>
      <c r="Y149" s="21"/>
    </row>
    <row r="150" spans="18:25" x14ac:dyDescent="0.2">
      <c r="R150" s="21"/>
      <c r="S150" s="21"/>
      <c r="T150" s="21"/>
      <c r="U150" s="21"/>
      <c r="V150" s="21"/>
      <c r="W150" s="21"/>
      <c r="X150" s="21"/>
      <c r="Y150" s="21"/>
    </row>
    <row r="151" spans="18:25" x14ac:dyDescent="0.2">
      <c r="R151" s="21"/>
      <c r="S151" s="21"/>
      <c r="T151" s="21"/>
      <c r="U151" s="21"/>
      <c r="V151" s="21"/>
      <c r="W151" s="21"/>
      <c r="X151" s="21"/>
      <c r="Y151" s="21"/>
    </row>
    <row r="152" spans="18:25" x14ac:dyDescent="0.2">
      <c r="R152" s="21"/>
      <c r="S152" s="21"/>
      <c r="T152" s="21"/>
      <c r="U152" s="21"/>
      <c r="V152" s="21"/>
      <c r="W152" s="21"/>
      <c r="X152" s="21"/>
      <c r="Y152" s="21"/>
    </row>
    <row r="153" spans="18:25" x14ac:dyDescent="0.2">
      <c r="R153" s="21"/>
      <c r="S153" s="21"/>
      <c r="T153" s="21"/>
      <c r="U153" s="21"/>
      <c r="V153" s="21"/>
      <c r="W153" s="21"/>
      <c r="X153" s="21"/>
      <c r="Y153" s="21"/>
    </row>
    <row r="154" spans="18:25" x14ac:dyDescent="0.2">
      <c r="R154" s="21"/>
      <c r="S154" s="21"/>
      <c r="T154" s="21"/>
      <c r="U154" s="21"/>
      <c r="V154" s="21"/>
      <c r="W154" s="21"/>
      <c r="X154" s="21"/>
      <c r="Y154" s="21"/>
    </row>
    <row r="155" spans="18:25" x14ac:dyDescent="0.2">
      <c r="R155" s="21"/>
      <c r="S155" s="21"/>
      <c r="T155" s="21"/>
      <c r="U155" s="21"/>
      <c r="V155" s="21"/>
      <c r="W155" s="21"/>
      <c r="X155" s="21"/>
      <c r="Y155" s="21"/>
    </row>
    <row r="156" spans="18:25" x14ac:dyDescent="0.2">
      <c r="R156" s="21"/>
      <c r="S156" s="21"/>
      <c r="T156" s="21"/>
      <c r="U156" s="21"/>
      <c r="V156" s="21"/>
      <c r="W156" s="21"/>
      <c r="X156" s="21"/>
      <c r="Y156" s="21"/>
    </row>
    <row r="157" spans="18:25" x14ac:dyDescent="0.2">
      <c r="R157" s="21"/>
      <c r="S157" s="21"/>
      <c r="T157" s="21"/>
      <c r="U157" s="21"/>
      <c r="V157" s="21"/>
      <c r="W157" s="21"/>
      <c r="X157" s="21"/>
      <c r="Y157" s="21"/>
    </row>
    <row r="158" spans="18:25" x14ac:dyDescent="0.2">
      <c r="R158" s="21"/>
      <c r="S158" s="21"/>
      <c r="T158" s="21"/>
      <c r="U158" s="21"/>
      <c r="V158" s="21"/>
      <c r="W158" s="21"/>
      <c r="X158" s="21"/>
      <c r="Y158" s="21"/>
    </row>
    <row r="159" spans="18:25" x14ac:dyDescent="0.2">
      <c r="R159" s="21"/>
      <c r="S159" s="21"/>
      <c r="T159" s="21"/>
      <c r="U159" s="21"/>
      <c r="V159" s="21"/>
      <c r="W159" s="21"/>
      <c r="X159" s="21"/>
      <c r="Y159" s="21"/>
    </row>
    <row r="160" spans="18:25" x14ac:dyDescent="0.2">
      <c r="R160" s="21"/>
      <c r="S160" s="21"/>
      <c r="T160" s="21"/>
      <c r="U160" s="21"/>
      <c r="V160" s="21"/>
      <c r="W160" s="21"/>
      <c r="X160" s="21"/>
      <c r="Y160" s="21"/>
    </row>
    <row r="161" spans="18:25" x14ac:dyDescent="0.2">
      <c r="R161" s="21"/>
      <c r="S161" s="21"/>
      <c r="T161" s="21"/>
      <c r="U161" s="21"/>
      <c r="V161" s="21"/>
      <c r="W161" s="21"/>
      <c r="X161" s="21"/>
      <c r="Y161" s="21"/>
    </row>
    <row r="162" spans="18:25" x14ac:dyDescent="0.2">
      <c r="R162" s="21"/>
      <c r="S162" s="21"/>
      <c r="T162" s="21"/>
      <c r="U162" s="21"/>
      <c r="V162" s="21"/>
      <c r="W162" s="21"/>
      <c r="X162" s="21"/>
      <c r="Y162" s="21"/>
    </row>
    <row r="163" spans="18:25" x14ac:dyDescent="0.2">
      <c r="R163" s="21"/>
      <c r="S163" s="21"/>
      <c r="T163" s="21"/>
      <c r="U163" s="21"/>
      <c r="V163" s="21"/>
      <c r="W163" s="21"/>
      <c r="X163" s="21"/>
      <c r="Y163" s="21"/>
    </row>
    <row r="164" spans="18:25" x14ac:dyDescent="0.2">
      <c r="R164" s="21"/>
      <c r="S164" s="21"/>
      <c r="T164" s="21"/>
      <c r="U164" s="21"/>
      <c r="V164" s="21"/>
      <c r="W164" s="21"/>
      <c r="X164" s="21"/>
      <c r="Y164" s="21"/>
    </row>
    <row r="165" spans="18:25" x14ac:dyDescent="0.2">
      <c r="R165" s="21"/>
      <c r="S165" s="21"/>
      <c r="T165" s="21"/>
      <c r="U165" s="21"/>
      <c r="V165" s="21"/>
      <c r="W165" s="21"/>
      <c r="X165" s="21"/>
      <c r="Y165" s="21"/>
    </row>
    <row r="166" spans="18:25" x14ac:dyDescent="0.2">
      <c r="R166" s="21"/>
      <c r="S166" s="21"/>
      <c r="T166" s="21"/>
      <c r="U166" s="21"/>
      <c r="V166" s="21"/>
      <c r="W166" s="21"/>
      <c r="X166" s="21"/>
      <c r="Y166" s="21"/>
    </row>
    <row r="167" spans="18:25" x14ac:dyDescent="0.2">
      <c r="R167" s="21"/>
      <c r="S167" s="21"/>
      <c r="T167" s="21"/>
      <c r="U167" s="21"/>
      <c r="V167" s="21"/>
      <c r="W167" s="21"/>
      <c r="X167" s="21"/>
      <c r="Y167" s="21"/>
    </row>
    <row r="168" spans="18:25" x14ac:dyDescent="0.2">
      <c r="R168" s="21"/>
      <c r="S168" s="21"/>
      <c r="T168" s="21"/>
      <c r="U168" s="21"/>
      <c r="V168" s="21"/>
      <c r="W168" s="21"/>
      <c r="X168" s="21"/>
      <c r="Y168" s="21"/>
    </row>
    <row r="169" spans="18:25" x14ac:dyDescent="0.2">
      <c r="R169" s="21"/>
      <c r="S169" s="21"/>
      <c r="T169" s="21"/>
      <c r="U169" s="21"/>
      <c r="V169" s="21"/>
      <c r="W169" s="21"/>
      <c r="X169" s="21"/>
      <c r="Y169" s="21"/>
    </row>
    <row r="170" spans="18:25" x14ac:dyDescent="0.2">
      <c r="R170" s="21"/>
      <c r="S170" s="21"/>
      <c r="T170" s="21"/>
      <c r="U170" s="21"/>
      <c r="V170" s="21"/>
      <c r="W170" s="21"/>
      <c r="X170" s="21"/>
      <c r="Y170" s="21"/>
    </row>
    <row r="171" spans="18:25" x14ac:dyDescent="0.2">
      <c r="R171" s="21"/>
      <c r="S171" s="21"/>
      <c r="T171" s="21"/>
      <c r="U171" s="21"/>
      <c r="V171" s="21"/>
      <c r="W171" s="21"/>
      <c r="X171" s="21"/>
      <c r="Y171" s="21"/>
    </row>
    <row r="172" spans="18:25" x14ac:dyDescent="0.2">
      <c r="R172" s="21"/>
      <c r="S172" s="21"/>
      <c r="T172" s="21"/>
      <c r="U172" s="21"/>
      <c r="V172" s="21"/>
      <c r="W172" s="21"/>
      <c r="X172" s="21"/>
      <c r="Y172" s="21"/>
    </row>
    <row r="173" spans="18:25" x14ac:dyDescent="0.2">
      <c r="R173" s="21"/>
      <c r="S173" s="21"/>
      <c r="T173" s="21"/>
      <c r="U173" s="21"/>
      <c r="V173" s="21"/>
      <c r="W173" s="21"/>
      <c r="X173" s="21"/>
      <c r="Y173" s="21"/>
    </row>
    <row r="174" spans="18:25" x14ac:dyDescent="0.2">
      <c r="R174" s="21"/>
      <c r="S174" s="21"/>
      <c r="T174" s="21"/>
      <c r="U174" s="21"/>
      <c r="V174" s="21"/>
      <c r="W174" s="21"/>
      <c r="X174" s="21"/>
      <c r="Y174" s="21"/>
    </row>
    <row r="175" spans="18:25" x14ac:dyDescent="0.2">
      <c r="R175" s="21"/>
      <c r="S175" s="21"/>
      <c r="T175" s="21"/>
      <c r="U175" s="21"/>
      <c r="V175" s="21"/>
      <c r="W175" s="21"/>
      <c r="X175" s="21"/>
      <c r="Y175" s="21"/>
    </row>
    <row r="176" spans="18:25" x14ac:dyDescent="0.2">
      <c r="R176" s="21"/>
      <c r="S176" s="21"/>
      <c r="T176" s="21"/>
      <c r="U176" s="21"/>
      <c r="V176" s="21"/>
      <c r="W176" s="21"/>
      <c r="X176" s="21"/>
      <c r="Y176" s="21"/>
    </row>
    <row r="177" spans="18:25" x14ac:dyDescent="0.2">
      <c r="R177" s="21"/>
      <c r="S177" s="21"/>
      <c r="T177" s="21"/>
      <c r="U177" s="21"/>
      <c r="V177" s="21"/>
      <c r="W177" s="21"/>
      <c r="X177" s="21"/>
      <c r="Y177" s="21"/>
    </row>
    <row r="178" spans="18:25" x14ac:dyDescent="0.2">
      <c r="R178" s="21"/>
      <c r="S178" s="21"/>
      <c r="T178" s="21"/>
      <c r="U178" s="21"/>
      <c r="V178" s="21"/>
      <c r="W178" s="21"/>
      <c r="X178" s="21"/>
      <c r="Y178" s="21"/>
    </row>
    <row r="179" spans="18:25" x14ac:dyDescent="0.2">
      <c r="R179" s="21"/>
      <c r="S179" s="21"/>
      <c r="T179" s="21"/>
      <c r="U179" s="21"/>
      <c r="V179" s="21"/>
      <c r="W179" s="21"/>
      <c r="X179" s="21"/>
      <c r="Y179" s="21"/>
    </row>
    <row r="180" spans="18:25" x14ac:dyDescent="0.2">
      <c r="R180" s="21"/>
      <c r="S180" s="21"/>
      <c r="T180" s="21"/>
      <c r="U180" s="21"/>
      <c r="V180" s="21"/>
      <c r="W180" s="21"/>
      <c r="X180" s="21"/>
      <c r="Y180" s="21"/>
    </row>
    <row r="181" spans="18:25" x14ac:dyDescent="0.2">
      <c r="R181" s="21"/>
      <c r="S181" s="21"/>
      <c r="T181" s="21"/>
      <c r="U181" s="21"/>
      <c r="V181" s="21"/>
      <c r="W181" s="21"/>
      <c r="X181" s="21"/>
      <c r="Y181" s="21"/>
    </row>
    <row r="182" spans="18:25" x14ac:dyDescent="0.2">
      <c r="R182" s="21"/>
      <c r="S182" s="21"/>
      <c r="T182" s="21"/>
      <c r="U182" s="21"/>
      <c r="V182" s="21"/>
      <c r="W182" s="21"/>
      <c r="X182" s="21"/>
      <c r="Y182" s="21"/>
    </row>
    <row r="183" spans="18:25" x14ac:dyDescent="0.2">
      <c r="R183" s="21"/>
      <c r="S183" s="21"/>
      <c r="T183" s="21"/>
      <c r="U183" s="21"/>
      <c r="V183" s="21"/>
      <c r="W183" s="21"/>
      <c r="X183" s="21"/>
      <c r="Y183" s="21"/>
    </row>
    <row r="184" spans="18:25" x14ac:dyDescent="0.2">
      <c r="R184" s="21"/>
      <c r="S184" s="21"/>
      <c r="T184" s="21"/>
      <c r="U184" s="21"/>
      <c r="V184" s="21"/>
      <c r="W184" s="21"/>
      <c r="X184" s="21"/>
      <c r="Y184" s="21"/>
    </row>
    <row r="185" spans="18:25" x14ac:dyDescent="0.2">
      <c r="R185" s="21"/>
      <c r="S185" s="21"/>
      <c r="T185" s="21"/>
      <c r="U185" s="21"/>
      <c r="V185" s="21"/>
      <c r="W185" s="21"/>
      <c r="X185" s="21"/>
      <c r="Y185" s="21"/>
    </row>
    <row r="186" spans="18:25" x14ac:dyDescent="0.2">
      <c r="R186" s="21"/>
      <c r="S186" s="21"/>
      <c r="T186" s="21"/>
      <c r="U186" s="21"/>
      <c r="V186" s="21"/>
      <c r="W186" s="21"/>
      <c r="X186" s="21"/>
      <c r="Y186" s="21"/>
    </row>
    <row r="187" spans="18:25" x14ac:dyDescent="0.2">
      <c r="R187" s="21"/>
      <c r="S187" s="21"/>
      <c r="T187" s="21"/>
      <c r="U187" s="21"/>
      <c r="V187" s="21"/>
      <c r="W187" s="21"/>
      <c r="X187" s="21"/>
      <c r="Y187" s="21"/>
    </row>
    <row r="188" spans="18:25" x14ac:dyDescent="0.2">
      <c r="R188" s="21"/>
      <c r="S188" s="21"/>
      <c r="T188" s="21"/>
      <c r="U188" s="21"/>
      <c r="V188" s="21"/>
      <c r="W188" s="21"/>
      <c r="X188" s="21"/>
      <c r="Y188" s="21"/>
    </row>
    <row r="189" spans="18:25" x14ac:dyDescent="0.2">
      <c r="R189" s="21"/>
      <c r="S189" s="21"/>
      <c r="T189" s="21"/>
      <c r="U189" s="21"/>
      <c r="V189" s="21"/>
      <c r="W189" s="21"/>
      <c r="X189" s="21"/>
      <c r="Y189" s="21"/>
    </row>
    <row r="190" spans="18:25" x14ac:dyDescent="0.2">
      <c r="R190" s="21"/>
      <c r="S190" s="21"/>
      <c r="T190" s="21"/>
      <c r="U190" s="21"/>
      <c r="V190" s="21"/>
      <c r="W190" s="21"/>
      <c r="X190" s="21"/>
      <c r="Y190" s="21"/>
    </row>
    <row r="191" spans="18:25" x14ac:dyDescent="0.2">
      <c r="R191" s="21"/>
      <c r="S191" s="21"/>
      <c r="T191" s="21"/>
      <c r="U191" s="21"/>
      <c r="V191" s="21"/>
      <c r="W191" s="21"/>
      <c r="X191" s="21"/>
      <c r="Y191" s="21"/>
    </row>
    <row r="192" spans="18:25" x14ac:dyDescent="0.2">
      <c r="R192" s="21"/>
      <c r="S192" s="21"/>
      <c r="T192" s="21"/>
      <c r="U192" s="21"/>
      <c r="V192" s="21"/>
      <c r="W192" s="21"/>
      <c r="X192" s="21"/>
      <c r="Y192" s="21"/>
    </row>
    <row r="193" spans="18:25" x14ac:dyDescent="0.2">
      <c r="R193" s="21"/>
      <c r="S193" s="21"/>
      <c r="T193" s="21"/>
      <c r="U193" s="21"/>
      <c r="V193" s="21"/>
      <c r="W193" s="21"/>
      <c r="X193" s="21"/>
      <c r="Y193" s="21"/>
    </row>
    <row r="194" spans="18:25" x14ac:dyDescent="0.2">
      <c r="R194" s="21"/>
      <c r="S194" s="21"/>
      <c r="T194" s="21"/>
      <c r="U194" s="21"/>
      <c r="V194" s="21"/>
      <c r="W194" s="21"/>
      <c r="X194" s="21"/>
      <c r="Y194" s="21"/>
    </row>
    <row r="219" spans="1:18" x14ac:dyDescent="0.2">
      <c r="A219" s="14">
        <v>210</v>
      </c>
      <c r="B219" s="14">
        <v>7</v>
      </c>
      <c r="C219" s="15">
        <v>9</v>
      </c>
      <c r="D219" s="15">
        <v>160</v>
      </c>
      <c r="E219" s="15">
        <v>18</v>
      </c>
    </row>
    <row r="223" spans="1:18" x14ac:dyDescent="0.2">
      <c r="F223" s="1"/>
      <c r="I223" s="2"/>
      <c r="J223" s="1"/>
      <c r="P223" s="1"/>
      <c r="R223" s="2"/>
    </row>
    <row r="224" spans="1:18" x14ac:dyDescent="0.2">
      <c r="A224" s="1" t="s">
        <v>21</v>
      </c>
      <c r="B224" s="1" t="s">
        <v>21</v>
      </c>
      <c r="C224" s="2" t="s">
        <v>22</v>
      </c>
      <c r="D224" s="1" t="s">
        <v>24</v>
      </c>
      <c r="E224" s="2" t="s">
        <v>10</v>
      </c>
      <c r="F224" s="1" t="s">
        <v>23</v>
      </c>
      <c r="G224" s="1" t="s">
        <v>20</v>
      </c>
      <c r="H224" s="1" t="s">
        <v>20</v>
      </c>
      <c r="I224" s="2" t="s">
        <v>19</v>
      </c>
      <c r="J224" s="1" t="s">
        <v>33</v>
      </c>
      <c r="K224" s="2" t="s">
        <v>9</v>
      </c>
      <c r="L224" s="1" t="s">
        <v>27</v>
      </c>
      <c r="P224" s="1"/>
      <c r="R224" s="2"/>
    </row>
    <row r="225" spans="1:22" x14ac:dyDescent="0.2">
      <c r="A225" s="16">
        <f>A226-90</f>
        <v>-55</v>
      </c>
      <c r="B225" s="16">
        <f>PI()*A225/180</f>
        <v>-0.95993108859688125</v>
      </c>
      <c r="C225" s="17">
        <f>COS(B225)</f>
        <v>0.57357643635104616</v>
      </c>
      <c r="D225" s="15">
        <f>SIN(B225)</f>
        <v>-0.8191520442889918</v>
      </c>
      <c r="E225" s="18">
        <f>H227</f>
        <v>8</v>
      </c>
      <c r="F225" s="18">
        <f>C226</f>
        <v>3.8</v>
      </c>
      <c r="G225" s="19">
        <f>Q236</f>
        <v>-0.42751894434110171</v>
      </c>
      <c r="H225" s="16">
        <f>Q237</f>
        <v>-24.495031172633478</v>
      </c>
      <c r="I225" s="16">
        <f>COS(G225)</f>
        <v>0.90999723064692539</v>
      </c>
      <c r="J225" s="16">
        <f>SIN(G225)</f>
        <v>-0.41461432707388007</v>
      </c>
      <c r="K225" s="19">
        <f>Q234</f>
        <v>7.8653156989031858</v>
      </c>
      <c r="L225" s="19">
        <f>N247</f>
        <v>3.8977525838599676</v>
      </c>
      <c r="M225" s="5"/>
      <c r="N225" s="2"/>
      <c r="O225" s="2"/>
      <c r="Q225" s="2"/>
      <c r="R225" s="2"/>
      <c r="S225" s="2"/>
      <c r="T225" s="2"/>
      <c r="U225" s="2"/>
      <c r="V225" s="2"/>
    </row>
    <row r="226" spans="1:22" x14ac:dyDescent="0.2">
      <c r="A226" s="16">
        <v>35</v>
      </c>
      <c r="B226" s="16"/>
      <c r="C226" s="16">
        <f>D226/10</f>
        <v>3.8</v>
      </c>
      <c r="D226" s="16">
        <v>38</v>
      </c>
      <c r="E226" s="5"/>
      <c r="F226" s="5"/>
      <c r="G226" s="4"/>
      <c r="H226" s="5"/>
      <c r="I226" s="5"/>
      <c r="J226" s="5"/>
      <c r="K226" s="5"/>
      <c r="L226" s="4"/>
      <c r="M226" s="5"/>
      <c r="N226" s="2"/>
      <c r="O226" s="2"/>
      <c r="Q226" s="2"/>
      <c r="R226" s="2"/>
      <c r="S226" s="2"/>
      <c r="T226" s="2"/>
      <c r="U226" s="2"/>
      <c r="V226" s="2"/>
    </row>
    <row r="227" spans="1:22" x14ac:dyDescent="0.2">
      <c r="A227" s="5" t="s">
        <v>0</v>
      </c>
      <c r="B227" s="2" t="s">
        <v>3</v>
      </c>
      <c r="C227" s="5">
        <v>0</v>
      </c>
      <c r="D227" s="5">
        <f>D229</f>
        <v>2.1795904581339753</v>
      </c>
      <c r="E227" s="4" t="s">
        <v>10</v>
      </c>
      <c r="F227" s="2" t="s">
        <v>3</v>
      </c>
      <c r="G227" s="5">
        <v>0</v>
      </c>
      <c r="H227" s="5">
        <v>8</v>
      </c>
      <c r="I227" s="4" t="s">
        <v>6</v>
      </c>
      <c r="J227" s="4" t="s">
        <v>3</v>
      </c>
      <c r="K227" s="5">
        <v>8</v>
      </c>
      <c r="L227" s="4">
        <f>K227+H231*N14</f>
        <v>9.5257133206937823</v>
      </c>
      <c r="M227" s="4" t="s">
        <v>9</v>
      </c>
      <c r="N227" s="2" t="s">
        <v>3</v>
      </c>
      <c r="O227" s="2">
        <v>0</v>
      </c>
      <c r="P227" s="2">
        <f>L231</f>
        <v>6.6522133292254306</v>
      </c>
      <c r="Q227" s="2" t="s">
        <v>14</v>
      </c>
      <c r="R227" s="2" t="s">
        <v>16</v>
      </c>
      <c r="S227" s="2" t="s">
        <v>18</v>
      </c>
      <c r="T227" s="2" t="s">
        <v>3</v>
      </c>
      <c r="U227" s="2">
        <f>H231</f>
        <v>2.1795904581339753</v>
      </c>
      <c r="V227" s="2">
        <f>U227-N26*Q234*R230</f>
        <v>2.1376246996326822</v>
      </c>
    </row>
    <row r="228" spans="1:22" x14ac:dyDescent="0.2">
      <c r="A228" s="5"/>
      <c r="B228" s="2" t="s">
        <v>4</v>
      </c>
      <c r="C228" s="5">
        <v>0</v>
      </c>
      <c r="D228" s="5">
        <f>D232</f>
        <v>3.1127777682981685</v>
      </c>
      <c r="E228" s="5"/>
      <c r="F228" s="2" t="s">
        <v>4</v>
      </c>
      <c r="G228" s="4">
        <v>0</v>
      </c>
      <c r="H228" s="5">
        <v>0</v>
      </c>
      <c r="I228" s="5"/>
      <c r="J228" s="4" t="s">
        <v>4</v>
      </c>
      <c r="K228" s="5">
        <v>0</v>
      </c>
      <c r="L228" s="5">
        <f>K228+H232*N14</f>
        <v>2.2349444378087178</v>
      </c>
      <c r="M228" s="5"/>
      <c r="N228" s="2" t="s">
        <v>4</v>
      </c>
      <c r="O228" s="2">
        <v>0</v>
      </c>
      <c r="P228" s="2">
        <f>L232</f>
        <v>4.196575850129296</v>
      </c>
      <c r="Q228" s="2">
        <f>ATAN(P228/P227)</f>
        <v>0.56279791189855655</v>
      </c>
      <c r="R228" s="2">
        <f>COS(Q228)</f>
        <v>0.84576558448290617</v>
      </c>
      <c r="S228" s="2"/>
      <c r="T228" s="2" t="s">
        <v>4</v>
      </c>
      <c r="U228" s="2">
        <f>H232</f>
        <v>3.1927777682981686</v>
      </c>
      <c r="V228" s="2">
        <f>U228+N26*Q234*R228</f>
        <v>3.2592999015904227</v>
      </c>
    </row>
    <row r="229" spans="1:22" x14ac:dyDescent="0.2">
      <c r="A229" s="5" t="s">
        <v>1</v>
      </c>
      <c r="B229" s="2" t="s">
        <v>3</v>
      </c>
      <c r="C229" s="5">
        <v>0</v>
      </c>
      <c r="D229" s="5">
        <f>C226*COS(B225)</f>
        <v>2.1795904581339753</v>
      </c>
      <c r="E229" s="4" t="s">
        <v>11</v>
      </c>
      <c r="F229" s="2" t="s">
        <v>3</v>
      </c>
      <c r="G229" s="4">
        <f>D227</f>
        <v>2.1795904581339753</v>
      </c>
      <c r="H229" s="5">
        <f>D227</f>
        <v>2.1795904581339753</v>
      </c>
      <c r="I229" s="4" t="s">
        <v>7</v>
      </c>
      <c r="J229" s="4" t="s">
        <v>3</v>
      </c>
      <c r="K229" s="4">
        <f>L227</f>
        <v>9.5257133206937823</v>
      </c>
      <c r="L229" s="4">
        <f>K229-H232*N18</f>
        <v>6.6522133292254306</v>
      </c>
      <c r="M229" s="5"/>
      <c r="N229" s="2"/>
      <c r="O229" s="2"/>
      <c r="Q229" s="2" t="s">
        <v>28</v>
      </c>
      <c r="R229" s="2" t="s">
        <v>17</v>
      </c>
      <c r="S229" s="2" t="s">
        <v>27</v>
      </c>
      <c r="T229" s="2" t="s">
        <v>3</v>
      </c>
      <c r="U229" s="2">
        <v>0</v>
      </c>
      <c r="V229" s="2">
        <f>V227</f>
        <v>2.1376246996326822</v>
      </c>
    </row>
    <row r="230" spans="1:22" x14ac:dyDescent="0.2">
      <c r="A230" s="5"/>
      <c r="B230" s="2" t="s">
        <v>4</v>
      </c>
      <c r="C230" s="5">
        <v>0</v>
      </c>
      <c r="D230" s="5">
        <v>0</v>
      </c>
      <c r="E230" s="5"/>
      <c r="F230" s="2" t="s">
        <v>4</v>
      </c>
      <c r="G230" s="5">
        <f>D228</f>
        <v>3.1127777682981685</v>
      </c>
      <c r="H230" s="5">
        <f>G230+8*N26</f>
        <v>3.1927777682981686</v>
      </c>
      <c r="I230" s="5"/>
      <c r="J230" s="4" t="s">
        <v>4</v>
      </c>
      <c r="K230" s="5">
        <f>L228</f>
        <v>2.2349444378087178</v>
      </c>
      <c r="L230" s="5">
        <f>K230+H231*N18</f>
        <v>4.196575850129296</v>
      </c>
      <c r="M230" s="5"/>
      <c r="N230" s="2"/>
      <c r="O230" s="2"/>
      <c r="Q230" s="2">
        <f>P227*P227</f>
        <v>44.251942177524491</v>
      </c>
      <c r="R230" s="2">
        <f>SIN(Q228)</f>
        <v>0.5335546608401881</v>
      </c>
      <c r="S230" s="2"/>
      <c r="T230" s="2" t="s">
        <v>4</v>
      </c>
      <c r="U230" s="2">
        <v>0</v>
      </c>
      <c r="V230" s="2">
        <f>V228</f>
        <v>3.2592999015904227</v>
      </c>
    </row>
    <row r="231" spans="1:22" x14ac:dyDescent="0.2">
      <c r="A231" s="5" t="s">
        <v>2</v>
      </c>
      <c r="B231" s="2" t="s">
        <v>3</v>
      </c>
      <c r="C231" s="5">
        <v>0</v>
      </c>
      <c r="D231" s="5">
        <v>0</v>
      </c>
      <c r="E231" s="4" t="s">
        <v>12</v>
      </c>
      <c r="F231" s="2" t="s">
        <v>3</v>
      </c>
      <c r="G231" s="4">
        <v>0</v>
      </c>
      <c r="H231" s="5">
        <f>H229</f>
        <v>2.1795904581339753</v>
      </c>
      <c r="I231" s="4" t="s">
        <v>8</v>
      </c>
      <c r="J231" s="4" t="s">
        <v>3</v>
      </c>
      <c r="K231" s="5">
        <f>H227</f>
        <v>8</v>
      </c>
      <c r="L231" s="5">
        <f>L229</f>
        <v>6.6522133292254306</v>
      </c>
      <c r="M231" s="5"/>
      <c r="N231" s="5"/>
      <c r="O231" s="5"/>
      <c r="P231" s="5"/>
      <c r="Q231" s="4" t="s">
        <v>29</v>
      </c>
      <c r="R231" s="5"/>
      <c r="S231" s="2"/>
      <c r="T231" s="2"/>
      <c r="U231" s="2"/>
      <c r="V231" s="2"/>
    </row>
    <row r="232" spans="1:22" x14ac:dyDescent="0.2">
      <c r="A232" s="5"/>
      <c r="B232" s="2" t="s">
        <v>4</v>
      </c>
      <c r="C232" s="5">
        <v>0</v>
      </c>
      <c r="D232" s="5">
        <f>-C226*SIN(B225)</f>
        <v>3.1127777682981685</v>
      </c>
      <c r="E232" s="5"/>
      <c r="F232" s="2" t="s">
        <v>4</v>
      </c>
      <c r="G232" s="4">
        <v>0</v>
      </c>
      <c r="H232" s="5">
        <f>H230</f>
        <v>3.1927777682981686</v>
      </c>
      <c r="I232" s="5"/>
      <c r="J232" s="4" t="s">
        <v>4</v>
      </c>
      <c r="K232" s="5">
        <f>H228</f>
        <v>0</v>
      </c>
      <c r="L232" s="5">
        <f>L230</f>
        <v>4.196575850129296</v>
      </c>
      <c r="M232" s="5"/>
      <c r="N232" s="5"/>
      <c r="O232" s="5"/>
      <c r="P232" s="5"/>
      <c r="Q232" s="5">
        <f>P228*P228</f>
        <v>17.611248865888424</v>
      </c>
      <c r="R232" s="5"/>
      <c r="S232" s="2"/>
      <c r="T232" s="2"/>
      <c r="U232" s="2"/>
      <c r="V232" s="2"/>
    </row>
    <row r="233" spans="1:22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4" t="s">
        <v>15</v>
      </c>
      <c r="R233" s="5"/>
      <c r="S233" s="2"/>
      <c r="T233" s="2"/>
      <c r="U233" s="2"/>
      <c r="V233" s="2"/>
    </row>
    <row r="234" spans="1:22" x14ac:dyDescent="0.2">
      <c r="A234" s="3"/>
      <c r="B234" s="5"/>
      <c r="C234" s="3"/>
      <c r="D234" s="5"/>
      <c r="E234" s="3"/>
      <c r="F234" s="1"/>
      <c r="I234" s="4" t="s">
        <v>39</v>
      </c>
      <c r="J234" s="4" t="s">
        <v>3</v>
      </c>
      <c r="K234" s="4">
        <v>0</v>
      </c>
      <c r="L234" s="4">
        <f>D232*N22</f>
        <v>2.4902222146385351</v>
      </c>
      <c r="M234" s="3"/>
      <c r="N234" s="3"/>
      <c r="O234" s="3"/>
      <c r="P234" s="3"/>
      <c r="Q234" s="3">
        <f>SQRT(Q230+Q232)</f>
        <v>7.8653156989031858</v>
      </c>
      <c r="R234" s="5"/>
    </row>
    <row r="235" spans="1:22" x14ac:dyDescent="0.2">
      <c r="A235" s="3"/>
      <c r="B235" s="5"/>
      <c r="C235" s="3"/>
      <c r="D235" s="5"/>
      <c r="E235" s="3"/>
      <c r="F235" s="3"/>
      <c r="G235" s="3"/>
      <c r="H235" s="5"/>
      <c r="I235" s="5"/>
      <c r="J235" s="4" t="s">
        <v>4</v>
      </c>
      <c r="K235" s="5">
        <v>0</v>
      </c>
      <c r="L235" s="5">
        <f>-D229*N22</f>
        <v>-1.7436723665071803</v>
      </c>
      <c r="M235" s="3"/>
      <c r="N235" s="3"/>
      <c r="O235" s="3"/>
      <c r="P235" s="3"/>
      <c r="Q235" s="3"/>
      <c r="R235" s="5"/>
    </row>
    <row r="236" spans="1:22" x14ac:dyDescent="0.2">
      <c r="A236" s="3"/>
      <c r="B236" s="5"/>
      <c r="C236" s="3"/>
      <c r="D236" s="5"/>
      <c r="E236" s="3"/>
      <c r="F236" s="3"/>
      <c r="G236" s="3"/>
      <c r="H236" s="5"/>
      <c r="I236" s="4" t="s">
        <v>38</v>
      </c>
      <c r="J236" s="4" t="s">
        <v>3</v>
      </c>
      <c r="K236" s="4">
        <f>P227</f>
        <v>6.6522133292254306</v>
      </c>
      <c r="L236" s="4">
        <f>K236+L234</f>
        <v>9.1424355438639662</v>
      </c>
      <c r="M236" s="13" t="s">
        <v>25</v>
      </c>
      <c r="N236" s="3">
        <f>ATAN(P228/P227)</f>
        <v>0.56279791189855655</v>
      </c>
      <c r="O236" s="3">
        <f>180*N236/PI()</f>
        <v>32.245945070562826</v>
      </c>
      <c r="P236" s="13" t="s">
        <v>20</v>
      </c>
      <c r="Q236" s="3">
        <f>N236-N237</f>
        <v>-0.42751894434110171</v>
      </c>
      <c r="R236" s="2" t="s">
        <v>19</v>
      </c>
      <c r="S236" s="4">
        <f>COS(Q236)</f>
        <v>0.90999723064692539</v>
      </c>
    </row>
    <row r="237" spans="1:22" x14ac:dyDescent="0.2">
      <c r="A237" s="3"/>
      <c r="B237" s="5"/>
      <c r="C237" s="3"/>
      <c r="D237" s="5"/>
      <c r="E237" s="3"/>
      <c r="F237" s="3"/>
      <c r="G237" s="3"/>
      <c r="H237" s="5"/>
      <c r="I237" s="5"/>
      <c r="J237" s="4" t="s">
        <v>4</v>
      </c>
      <c r="K237" s="5">
        <f>P228</f>
        <v>4.196575850129296</v>
      </c>
      <c r="L237" s="5">
        <f>K237+L235</f>
        <v>2.4529034836221157</v>
      </c>
      <c r="M237" s="13" t="s">
        <v>26</v>
      </c>
      <c r="N237" s="3">
        <f>ATAN(V230/V229)</f>
        <v>0.99031685623965826</v>
      </c>
      <c r="O237" s="3">
        <f>180*N237/PI()</f>
        <v>56.7409762431963</v>
      </c>
      <c r="P237" s="3"/>
      <c r="Q237" s="13">
        <f>180*Q236/PI()</f>
        <v>-24.495031172633478</v>
      </c>
      <c r="R237" s="5"/>
    </row>
    <row r="238" spans="1:22" x14ac:dyDescent="0.2">
      <c r="A238" s="3"/>
      <c r="B238" s="5"/>
      <c r="C238" s="3"/>
      <c r="D238" s="5"/>
      <c r="E238" s="3"/>
      <c r="F238" s="3"/>
      <c r="G238" s="3"/>
      <c r="H238" s="5"/>
      <c r="I238" s="4" t="s">
        <v>9</v>
      </c>
      <c r="J238" s="4" t="s">
        <v>3</v>
      </c>
      <c r="K238" s="3">
        <v>0</v>
      </c>
      <c r="L238" s="3">
        <f>L236</f>
        <v>9.1424355438639662</v>
      </c>
      <c r="M238" s="3"/>
      <c r="N238" s="3"/>
      <c r="O238" s="3"/>
      <c r="P238" s="3"/>
      <c r="Q238" s="3"/>
      <c r="R238" s="5"/>
    </row>
    <row r="239" spans="1:22" x14ac:dyDescent="0.2">
      <c r="A239" s="3"/>
      <c r="B239" s="5"/>
      <c r="C239" s="3"/>
      <c r="D239" s="5"/>
      <c r="E239" s="3"/>
      <c r="F239" s="3"/>
      <c r="G239" s="3"/>
      <c r="H239" s="5"/>
      <c r="I239" s="5"/>
      <c r="J239" s="4" t="s">
        <v>4</v>
      </c>
      <c r="K239" s="5">
        <v>0</v>
      </c>
      <c r="L239" s="3">
        <f>L237</f>
        <v>2.4529034836221157</v>
      </c>
      <c r="M239" s="3"/>
      <c r="N239" s="3"/>
      <c r="O239" s="3"/>
      <c r="P239" s="3"/>
      <c r="Q239" s="3"/>
      <c r="R239" s="5"/>
    </row>
    <row r="240" spans="1:22" x14ac:dyDescent="0.2">
      <c r="A240" s="3"/>
      <c r="B240" s="5"/>
      <c r="C240" s="3"/>
      <c r="D240" s="5"/>
      <c r="E240" s="3"/>
      <c r="F240" s="3"/>
      <c r="G240" s="3"/>
      <c r="H240" s="5"/>
      <c r="I240" s="5"/>
      <c r="J240" s="3"/>
      <c r="K240" s="3"/>
      <c r="L240" s="3"/>
      <c r="M240" s="3"/>
      <c r="N240" s="13" t="s">
        <v>30</v>
      </c>
      <c r="O240" s="3"/>
      <c r="P240" s="3"/>
      <c r="Q240" s="3"/>
      <c r="R240" s="5"/>
    </row>
    <row r="241" spans="1:18" x14ac:dyDescent="0.2">
      <c r="A241" s="3"/>
      <c r="B241" s="5"/>
      <c r="C241" s="3"/>
      <c r="D241" s="5"/>
      <c r="E241" s="3"/>
      <c r="F241" s="3"/>
      <c r="G241" s="3"/>
      <c r="H241" s="5"/>
      <c r="I241" s="5"/>
      <c r="J241" s="3"/>
      <c r="K241" s="3"/>
      <c r="L241" s="3"/>
      <c r="M241" s="3"/>
      <c r="N241" s="3">
        <f>V229*V229</f>
        <v>4.5694393564797151</v>
      </c>
      <c r="O241" s="3"/>
      <c r="P241" s="3"/>
      <c r="Q241" s="3"/>
      <c r="R241" s="5"/>
    </row>
    <row r="242" spans="1:18" x14ac:dyDescent="0.2">
      <c r="A242" s="3"/>
      <c r="B242" s="5"/>
      <c r="C242" s="3"/>
      <c r="D242" s="5"/>
      <c r="E242" s="3"/>
      <c r="F242" s="3"/>
      <c r="G242" s="3"/>
      <c r="H242" s="5"/>
      <c r="I242" s="5"/>
      <c r="J242" s="3"/>
      <c r="K242" s="3"/>
      <c r="L242" s="3"/>
      <c r="M242" s="3"/>
      <c r="N242" s="13" t="s">
        <v>31</v>
      </c>
      <c r="O242" s="3"/>
      <c r="P242" s="3"/>
      <c r="Q242" s="3"/>
      <c r="R242" s="5"/>
    </row>
    <row r="243" spans="1:18" x14ac:dyDescent="0.2">
      <c r="A243" s="3"/>
      <c r="B243" s="5"/>
      <c r="C243" s="3"/>
      <c r="D243" s="5"/>
      <c r="E243" s="3"/>
      <c r="F243" s="3"/>
      <c r="G243" s="3"/>
      <c r="H243" s="5"/>
      <c r="I243" s="5"/>
      <c r="J243" s="3"/>
      <c r="K243" s="3"/>
      <c r="L243" s="3"/>
      <c r="M243" s="3"/>
      <c r="N243" s="3">
        <f>V230*V230</f>
        <v>10.623035848507339</v>
      </c>
      <c r="O243" s="3"/>
      <c r="P243" s="3"/>
      <c r="Q243" s="3"/>
      <c r="R243" s="5"/>
    </row>
    <row r="244" spans="1:18" x14ac:dyDescent="0.2">
      <c r="A244" s="3"/>
      <c r="B244" s="5"/>
      <c r="C244" s="3"/>
      <c r="D244" s="5"/>
      <c r="E244" s="3"/>
      <c r="F244" s="3"/>
      <c r="G244" s="3"/>
      <c r="H244" s="5"/>
      <c r="I244" s="5"/>
      <c r="J244" s="3"/>
      <c r="K244" s="3"/>
      <c r="L244" s="3"/>
      <c r="M244" s="3"/>
      <c r="N244" s="1" t="s">
        <v>34</v>
      </c>
      <c r="O244" s="3"/>
      <c r="P244" s="3"/>
      <c r="Q244" s="3"/>
      <c r="R244" s="5"/>
    </row>
    <row r="245" spans="1:18" x14ac:dyDescent="0.2">
      <c r="A245" s="3"/>
      <c r="B245" s="5"/>
      <c r="C245" s="3"/>
      <c r="D245" s="5"/>
      <c r="E245" s="3"/>
      <c r="F245" s="3"/>
      <c r="G245" s="3"/>
      <c r="H245" s="5"/>
      <c r="I245" s="5"/>
      <c r="J245" s="3"/>
      <c r="K245" s="3"/>
      <c r="L245" s="3"/>
      <c r="M245" s="3"/>
      <c r="N245" s="1">
        <f>N241+N243</f>
        <v>15.192475204987055</v>
      </c>
      <c r="O245" s="3"/>
      <c r="P245" s="3"/>
      <c r="Q245" s="3"/>
      <c r="R245" s="5"/>
    </row>
    <row r="246" spans="1:18" x14ac:dyDescent="0.2">
      <c r="A246" s="3"/>
      <c r="B246" s="5"/>
      <c r="C246" s="3"/>
      <c r="D246" s="5"/>
      <c r="E246" s="3"/>
      <c r="F246" s="3"/>
      <c r="G246" s="3"/>
      <c r="H246" s="5"/>
      <c r="I246" s="5"/>
      <c r="J246" s="3"/>
      <c r="K246" s="3"/>
      <c r="L246" s="3"/>
      <c r="M246" s="3"/>
      <c r="N246" s="13" t="s">
        <v>32</v>
      </c>
      <c r="O246" s="3"/>
      <c r="P246" s="3"/>
      <c r="Q246" s="3"/>
      <c r="R246" s="5"/>
    </row>
    <row r="247" spans="1:18" x14ac:dyDescent="0.2">
      <c r="A247" s="3"/>
      <c r="B247" s="5"/>
      <c r="C247" s="3"/>
      <c r="D247" s="5"/>
      <c r="E247" s="3"/>
      <c r="F247" s="3"/>
      <c r="G247" s="3"/>
      <c r="H247" s="5"/>
      <c r="I247" s="5"/>
      <c r="J247" s="3"/>
      <c r="K247" s="3"/>
      <c r="L247" s="3"/>
      <c r="M247" s="3"/>
      <c r="N247" s="3">
        <f>SQRT(N245)</f>
        <v>3.8977525838599676</v>
      </c>
      <c r="O247" s="3"/>
      <c r="P247" s="3"/>
      <c r="Q247" s="3"/>
      <c r="R247" s="5"/>
    </row>
    <row r="248" spans="1:18" x14ac:dyDescent="0.2">
      <c r="A248" s="3"/>
      <c r="B248" s="5"/>
      <c r="C248" s="3"/>
      <c r="D248" s="5"/>
      <c r="E248" s="3"/>
      <c r="F248" s="3"/>
      <c r="G248" s="3"/>
      <c r="H248" s="5"/>
      <c r="I248" s="5"/>
      <c r="J248" s="3"/>
      <c r="K248" s="3"/>
      <c r="L248" s="3"/>
      <c r="M248" s="3"/>
      <c r="N248" s="3"/>
      <c r="O248" s="3"/>
      <c r="P248" s="3"/>
      <c r="Q248" s="3"/>
      <c r="R248" s="5"/>
    </row>
  </sheetData>
  <sheetProtection algorithmName="SHA-512" hashValue="zV6MQdUGUKdJ4F0VOUZVcc6mof+Gxmu7C/lKz0YNefyzRBOYh09t6yOs2UHEo8CwoeAZLQHSzDtwGpvApnaHIQ==" saltValue="z0L9hbPlZTUgRKzyGRldTQ==" spinCount="100000" sheet="1" objects="1" scenarios="1"/>
  <mergeCells count="5">
    <mergeCell ref="R36:X36"/>
    <mergeCell ref="S45:Y45"/>
    <mergeCell ref="R46:Y46"/>
    <mergeCell ref="S47:Y47"/>
    <mergeCell ref="R48:Y4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13</xdr:col>
                    <xdr:colOff>76200</xdr:colOff>
                    <xdr:row>8</xdr:row>
                    <xdr:rowOff>0</xdr:rowOff>
                  </from>
                  <to>
                    <xdr:col>13</xdr:col>
                    <xdr:colOff>800100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Scroll Bar 5">
              <controlPr defaultSize="0" autoPict="0">
                <anchor moveWithCells="1">
                  <from>
                    <xdr:col>14</xdr:col>
                    <xdr:colOff>241300</xdr:colOff>
                    <xdr:row>8</xdr:row>
                    <xdr:rowOff>0</xdr:rowOff>
                  </from>
                  <to>
                    <xdr:col>14</xdr:col>
                    <xdr:colOff>952500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Scroll Bar 11">
              <controlPr defaultSize="0" autoPict="0">
                <anchor moveWithCells="1">
                  <from>
                    <xdr:col>13</xdr:col>
                    <xdr:colOff>88900</xdr:colOff>
                    <xdr:row>24</xdr:row>
                    <xdr:rowOff>0</xdr:rowOff>
                  </from>
                  <to>
                    <xdr:col>13</xdr:col>
                    <xdr:colOff>800100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Scroll Bar 12">
              <controlPr defaultSize="0" autoPict="0">
                <anchor moveWithCells="1">
                  <from>
                    <xdr:col>13</xdr:col>
                    <xdr:colOff>76200</xdr:colOff>
                    <xdr:row>12</xdr:row>
                    <xdr:rowOff>0</xdr:rowOff>
                  </from>
                  <to>
                    <xdr:col>13</xdr:col>
                    <xdr:colOff>787400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Scroll Bar 13">
              <controlPr defaultSize="0" autoPict="0">
                <anchor moveWithCells="1">
                  <from>
                    <xdr:col>13</xdr:col>
                    <xdr:colOff>88900</xdr:colOff>
                    <xdr:row>16</xdr:row>
                    <xdr:rowOff>0</xdr:rowOff>
                  </from>
                  <to>
                    <xdr:col>13</xdr:col>
                    <xdr:colOff>800100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Scroll Bar 15">
              <controlPr defaultSize="0" autoPict="0">
                <anchor moveWithCells="1">
                  <from>
                    <xdr:col>13</xdr:col>
                    <xdr:colOff>76200</xdr:colOff>
                    <xdr:row>20</xdr:row>
                    <xdr:rowOff>0</xdr:rowOff>
                  </from>
                  <to>
                    <xdr:col>13</xdr:col>
                    <xdr:colOff>800100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topLeftCell="A2" zoomScale="125" zoomScaleNormal="125" workbookViewId="0">
      <selection activeCell="H17" sqref="H17"/>
    </sheetView>
  </sheetViews>
  <sheetFormatPr baseColWidth="10" defaultColWidth="11.5" defaultRowHeight="15" x14ac:dyDescent="0.2"/>
  <cols>
    <col min="1" max="1" width="13.5" style="13" customWidth="1"/>
    <col min="2" max="16384" width="11.5" style="13"/>
  </cols>
  <sheetData>
    <row r="1" spans="1:20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0"/>
      <c r="N1" s="20"/>
      <c r="O1" s="20"/>
      <c r="P1" s="20"/>
      <c r="Q1" s="20"/>
      <c r="R1" s="20"/>
      <c r="S1" s="20"/>
      <c r="T1" s="21"/>
    </row>
    <row r="2" spans="1:20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20"/>
      <c r="N2" s="20"/>
      <c r="O2" s="20"/>
      <c r="P2" s="20"/>
      <c r="Q2" s="20"/>
      <c r="R2" s="20"/>
      <c r="S2" s="20"/>
      <c r="T2" s="21"/>
    </row>
    <row r="3" spans="1:20" x14ac:dyDescent="0.2">
      <c r="A3" s="4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0"/>
      <c r="N3" s="20"/>
      <c r="O3" s="20"/>
      <c r="P3" s="20"/>
      <c r="Q3" s="20"/>
      <c r="R3" s="20"/>
      <c r="S3" s="20"/>
      <c r="T3" s="21"/>
    </row>
    <row r="4" spans="1:20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20"/>
      <c r="N4" s="20"/>
      <c r="O4" s="20"/>
      <c r="P4" s="20"/>
      <c r="Q4" s="20"/>
      <c r="R4" s="20"/>
      <c r="S4" s="20"/>
      <c r="T4" s="21"/>
    </row>
    <row r="5" spans="1:20" x14ac:dyDescent="0.2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20"/>
      <c r="N5" s="22">
        <v>75</v>
      </c>
      <c r="O5" s="23"/>
      <c r="P5" s="20"/>
      <c r="Q5" s="20"/>
      <c r="R5" s="20"/>
      <c r="S5" s="20"/>
      <c r="T5" s="21"/>
    </row>
    <row r="6" spans="1:20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20"/>
      <c r="N6" s="20"/>
      <c r="O6" s="20"/>
      <c r="P6" s="20"/>
      <c r="Q6" s="20"/>
      <c r="R6" s="20"/>
      <c r="S6" s="20"/>
      <c r="T6" s="21"/>
    </row>
    <row r="7" spans="1:20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23"/>
      <c r="N7" s="20"/>
      <c r="O7" s="20"/>
      <c r="P7" s="20"/>
      <c r="Q7" s="20"/>
      <c r="R7" s="20"/>
      <c r="S7" s="23"/>
      <c r="T7" s="21"/>
    </row>
    <row r="8" spans="1:20" x14ac:dyDescent="0.2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20"/>
      <c r="N8" s="20"/>
      <c r="O8" s="20"/>
      <c r="P8" s="20"/>
      <c r="Q8" s="20"/>
      <c r="R8" s="20"/>
      <c r="S8" s="20"/>
      <c r="T8" s="21"/>
    </row>
    <row r="9" spans="1:20" x14ac:dyDescent="0.2">
      <c r="A9" s="4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20"/>
      <c r="N9" s="20"/>
      <c r="O9" s="20"/>
      <c r="P9" s="20"/>
      <c r="Q9" s="20"/>
      <c r="R9" s="20"/>
      <c r="S9" s="20"/>
      <c r="T9" s="21"/>
    </row>
    <row r="10" spans="1:20" x14ac:dyDescent="0.2">
      <c r="A10" s="41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20"/>
      <c r="N10" s="20"/>
      <c r="O10" s="20"/>
      <c r="P10" s="20"/>
      <c r="Q10" s="20"/>
      <c r="R10" s="20"/>
      <c r="S10" s="20"/>
      <c r="T10" s="21"/>
    </row>
    <row r="11" spans="1:20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20"/>
      <c r="N11" s="20"/>
      <c r="O11" s="20"/>
      <c r="P11" s="20"/>
      <c r="Q11" s="20"/>
      <c r="R11" s="20"/>
      <c r="S11" s="20"/>
      <c r="T11" s="21"/>
    </row>
    <row r="12" spans="1:20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20"/>
      <c r="N12" s="20"/>
      <c r="O12" s="20"/>
      <c r="P12" s="20"/>
      <c r="Q12" s="20"/>
      <c r="R12" s="20"/>
      <c r="S12" s="20"/>
      <c r="T12" s="21"/>
    </row>
    <row r="13" spans="1:2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20"/>
      <c r="N13" s="20"/>
      <c r="O13" s="20"/>
      <c r="P13" s="20"/>
      <c r="Q13" s="20"/>
      <c r="R13" s="20"/>
      <c r="S13" s="20"/>
      <c r="T13" s="21"/>
    </row>
    <row r="14" spans="1:20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0"/>
      <c r="N14" s="20"/>
      <c r="O14" s="20"/>
      <c r="P14" s="20"/>
      <c r="Q14" s="20"/>
      <c r="R14" s="20"/>
      <c r="S14" s="20"/>
      <c r="T14" s="21"/>
    </row>
    <row r="15" spans="1:20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20"/>
      <c r="N15" s="20"/>
      <c r="O15" s="20"/>
      <c r="P15" s="20"/>
      <c r="Q15" s="20"/>
      <c r="R15" s="20"/>
      <c r="S15" s="20"/>
      <c r="T15" s="21"/>
    </row>
    <row r="16" spans="1:20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20"/>
      <c r="N16" s="20"/>
      <c r="O16" s="20"/>
      <c r="P16" s="20"/>
      <c r="Q16" s="20"/>
      <c r="R16" s="20"/>
      <c r="S16" s="20"/>
      <c r="T16" s="21"/>
    </row>
    <row r="17" spans="1:20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0"/>
      <c r="N17" s="20"/>
      <c r="O17" s="20"/>
      <c r="P17" s="20"/>
      <c r="Q17" s="20"/>
      <c r="R17" s="20"/>
      <c r="S17" s="20"/>
      <c r="T17" s="21"/>
    </row>
    <row r="18" spans="1:20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20"/>
      <c r="N18" s="20"/>
      <c r="O18" s="20"/>
      <c r="P18" s="20"/>
      <c r="Q18" s="20"/>
      <c r="R18" s="20"/>
      <c r="S18" s="20"/>
      <c r="T18" s="21"/>
    </row>
    <row r="19" spans="1:20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20"/>
      <c r="N19" s="20"/>
      <c r="O19" s="20"/>
      <c r="P19" s="20"/>
      <c r="Q19" s="20"/>
      <c r="R19" s="20"/>
      <c r="S19" s="20"/>
      <c r="T19" s="21"/>
    </row>
    <row r="20" spans="1:2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20"/>
      <c r="N20" s="20"/>
      <c r="O20" s="20"/>
      <c r="P20" s="20"/>
      <c r="Q20" s="20"/>
      <c r="R20" s="20"/>
      <c r="S20" s="20"/>
      <c r="T20" s="21"/>
    </row>
    <row r="21" spans="1:20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20"/>
      <c r="N21" s="20"/>
      <c r="O21" s="20"/>
      <c r="P21" s="20"/>
      <c r="Q21" s="20"/>
      <c r="R21" s="20"/>
      <c r="S21" s="20"/>
      <c r="T21" s="24"/>
    </row>
    <row r="22" spans="1:20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20"/>
      <c r="N22" s="20"/>
      <c r="O22" s="20"/>
      <c r="P22" s="20"/>
      <c r="Q22" s="20"/>
      <c r="R22" s="20"/>
      <c r="S22" s="20"/>
      <c r="T22" s="24"/>
    </row>
    <row r="23" spans="1:20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20"/>
      <c r="N23" s="20"/>
      <c r="O23" s="20"/>
      <c r="P23" s="20"/>
      <c r="Q23" s="20"/>
      <c r="R23" s="20"/>
      <c r="S23" s="20"/>
      <c r="T23" s="21"/>
    </row>
    <row r="24" spans="1:20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20"/>
      <c r="N24" s="20"/>
      <c r="O24" s="20"/>
      <c r="P24" s="20"/>
      <c r="Q24" s="20"/>
      <c r="R24" s="20"/>
      <c r="S24" s="20"/>
      <c r="T24" s="21"/>
    </row>
    <row r="25" spans="1:20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20"/>
      <c r="N25" s="20"/>
      <c r="O25" s="20"/>
      <c r="P25" s="20"/>
      <c r="Q25" s="20"/>
      <c r="R25" s="20"/>
      <c r="S25" s="20"/>
      <c r="T25" s="21"/>
    </row>
    <row r="26" spans="1:20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20" t="s">
        <v>41</v>
      </c>
      <c r="N26" s="20"/>
      <c r="O26" s="20"/>
      <c r="P26" s="20"/>
      <c r="Q26" s="20"/>
      <c r="R26" s="20"/>
      <c r="S26" s="20"/>
      <c r="T26" s="21"/>
    </row>
    <row r="27" spans="1:20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20"/>
      <c r="N27" s="20"/>
      <c r="O27" s="20"/>
      <c r="P27" s="20"/>
      <c r="Q27" s="20"/>
      <c r="R27" s="20"/>
      <c r="S27" s="20"/>
      <c r="T27" s="21"/>
    </row>
    <row r="28" spans="1:20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20"/>
      <c r="N28" s="21"/>
      <c r="O28" s="20"/>
      <c r="P28" s="20"/>
      <c r="Q28" s="20"/>
      <c r="R28" s="20"/>
      <c r="S28" s="20"/>
      <c r="T28" s="21"/>
    </row>
    <row r="29" spans="1:20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20"/>
      <c r="N29" s="20"/>
      <c r="O29" s="20"/>
      <c r="P29" s="20"/>
      <c r="Q29" s="20"/>
      <c r="R29" s="20"/>
      <c r="S29" s="20"/>
      <c r="T29" s="21"/>
    </row>
    <row r="30" spans="1:20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20"/>
      <c r="N30" s="20"/>
      <c r="O30" s="20"/>
      <c r="P30" s="20"/>
      <c r="Q30" s="20"/>
      <c r="R30" s="20"/>
      <c r="S30" s="20"/>
      <c r="T30" s="21"/>
    </row>
    <row r="31" spans="1:20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20"/>
      <c r="N31" s="20"/>
      <c r="O31" s="20"/>
      <c r="P31" s="20"/>
      <c r="Q31" s="20"/>
      <c r="R31" s="20"/>
      <c r="S31" s="20"/>
      <c r="T31" s="21"/>
    </row>
    <row r="32" spans="1:20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20"/>
      <c r="N32" s="20"/>
      <c r="O32" s="20"/>
      <c r="P32" s="20"/>
      <c r="Q32" s="20"/>
      <c r="R32" s="20"/>
      <c r="S32" s="20"/>
      <c r="T32" s="21"/>
    </row>
    <row r="33" spans="1:20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20"/>
      <c r="N33" s="20"/>
      <c r="O33" s="20"/>
      <c r="P33" s="20"/>
      <c r="Q33" s="20"/>
      <c r="R33" s="20"/>
      <c r="S33" s="20"/>
      <c r="T33" s="21"/>
    </row>
    <row r="34" spans="1:20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20"/>
      <c r="N34" s="20"/>
      <c r="O34" s="20"/>
      <c r="P34" s="20"/>
      <c r="Q34" s="20"/>
      <c r="R34" s="20"/>
      <c r="S34" s="20"/>
      <c r="T34" s="21"/>
    </row>
    <row r="35" spans="1:20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24"/>
      <c r="N35" s="24"/>
      <c r="O35" s="24"/>
      <c r="P35" s="21"/>
      <c r="Q35" s="21"/>
      <c r="R35" s="21"/>
      <c r="S35" s="21"/>
      <c r="T35" s="21"/>
    </row>
    <row r="36" spans="1:20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25"/>
      <c r="N36" s="25"/>
      <c r="O36" s="25"/>
      <c r="P36" s="25"/>
      <c r="Q36" s="25"/>
      <c r="R36" s="25"/>
      <c r="S36" s="25"/>
      <c r="T36" s="21"/>
    </row>
    <row r="37" spans="1:20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26"/>
      <c r="N37" s="20"/>
      <c r="O37" s="20"/>
      <c r="P37" s="20"/>
      <c r="Q37" s="20"/>
      <c r="R37" s="20"/>
      <c r="S37" s="20"/>
      <c r="T37" s="21"/>
    </row>
    <row r="38" spans="1:20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24"/>
      <c r="N38" s="24"/>
      <c r="O38" s="24"/>
      <c r="P38" s="21"/>
      <c r="Q38" s="21"/>
      <c r="R38" s="21"/>
      <c r="S38" s="21"/>
      <c r="T38" s="21"/>
    </row>
    <row r="39" spans="1:20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24"/>
      <c r="N39" s="24"/>
      <c r="O39" s="24"/>
      <c r="P39" s="21"/>
      <c r="Q39" s="21"/>
      <c r="R39" s="21"/>
      <c r="S39" s="21"/>
      <c r="T39" s="21"/>
    </row>
    <row r="40" spans="1:20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24"/>
      <c r="N40" s="24"/>
      <c r="O40" s="24"/>
      <c r="P40" s="21"/>
      <c r="Q40" s="21"/>
      <c r="R40" s="21"/>
      <c r="S40" s="21"/>
      <c r="T40" s="21"/>
    </row>
    <row r="41" spans="1:20" x14ac:dyDescent="0.2">
      <c r="M41" s="24"/>
      <c r="N41" s="24"/>
      <c r="O41" s="24"/>
      <c r="P41" s="21"/>
      <c r="Q41" s="21"/>
      <c r="R41" s="21"/>
      <c r="S41" s="21"/>
      <c r="T41" s="21"/>
    </row>
    <row r="42" spans="1:20" x14ac:dyDescent="0.2">
      <c r="M42" s="24"/>
      <c r="N42" s="24"/>
      <c r="O42" s="24"/>
      <c r="P42" s="21"/>
      <c r="Q42" s="21"/>
      <c r="R42" s="21"/>
      <c r="S42" s="21"/>
      <c r="T42" s="21"/>
    </row>
    <row r="43" spans="1:20" x14ac:dyDescent="0.2">
      <c r="M43" s="24"/>
      <c r="N43" s="24"/>
      <c r="O43" s="24"/>
      <c r="P43" s="21"/>
      <c r="Q43" s="21"/>
      <c r="R43" s="21"/>
      <c r="S43" s="21"/>
      <c r="T43" s="21"/>
    </row>
    <row r="44" spans="1:20" x14ac:dyDescent="0.2">
      <c r="M44" s="24"/>
      <c r="N44" s="24"/>
      <c r="O44" s="24"/>
      <c r="P44" s="21"/>
      <c r="Q44" s="21"/>
      <c r="R44" s="21"/>
      <c r="S44" s="21"/>
      <c r="T44" s="21"/>
    </row>
    <row r="45" spans="1:20" x14ac:dyDescent="0.2">
      <c r="M45" s="24"/>
      <c r="N45" s="25" t="s">
        <v>42</v>
      </c>
      <c r="O45" s="25"/>
      <c r="P45" s="25"/>
      <c r="Q45" s="25"/>
      <c r="R45" s="25"/>
      <c r="S45" s="25"/>
      <c r="T45" s="25"/>
    </row>
    <row r="46" spans="1:20" x14ac:dyDescent="0.2">
      <c r="M46" s="27" t="s">
        <v>43</v>
      </c>
      <c r="N46" s="27"/>
      <c r="O46" s="27"/>
      <c r="P46" s="27"/>
      <c r="Q46" s="27"/>
      <c r="R46" s="27"/>
      <c r="S46" s="27"/>
      <c r="T46" s="27"/>
    </row>
    <row r="47" spans="1:20" x14ac:dyDescent="0.2">
      <c r="M47" s="24"/>
      <c r="N47" s="24"/>
      <c r="O47" s="24"/>
      <c r="P47" s="21"/>
      <c r="Q47" s="21"/>
      <c r="R47" s="21"/>
      <c r="S47" s="21"/>
      <c r="T47" s="21"/>
    </row>
    <row r="48" spans="1:20" x14ac:dyDescent="0.2">
      <c r="M48" s="24"/>
      <c r="N48" s="24"/>
      <c r="O48" s="24"/>
      <c r="P48" s="21"/>
      <c r="Q48" s="21"/>
      <c r="R48" s="21"/>
      <c r="S48" s="21"/>
      <c r="T48" s="21"/>
    </row>
    <row r="49" spans="13:20" x14ac:dyDescent="0.2">
      <c r="M49" s="24"/>
      <c r="N49" s="24"/>
      <c r="O49" s="24"/>
      <c r="P49" s="21"/>
      <c r="Q49" s="21"/>
      <c r="R49" s="21"/>
      <c r="S49" s="21"/>
      <c r="T49" s="21"/>
    </row>
    <row r="50" spans="13:20" x14ac:dyDescent="0.2">
      <c r="M50" s="21"/>
      <c r="N50" s="21"/>
      <c r="O50" s="21"/>
      <c r="P50" s="21"/>
      <c r="Q50" s="21"/>
      <c r="R50" s="21"/>
      <c r="S50" s="21"/>
      <c r="T50" s="21"/>
    </row>
    <row r="51" spans="13:20" x14ac:dyDescent="0.2">
      <c r="M51" s="21"/>
      <c r="N51" s="21"/>
      <c r="O51" s="21"/>
      <c r="P51" s="21"/>
      <c r="Q51" s="21"/>
      <c r="R51" s="21"/>
      <c r="S51" s="21"/>
      <c r="T51" s="21"/>
    </row>
    <row r="52" spans="13:20" x14ac:dyDescent="0.2">
      <c r="M52" s="21"/>
      <c r="N52" s="21"/>
      <c r="O52" s="21"/>
      <c r="P52" s="21"/>
      <c r="Q52" s="21"/>
      <c r="R52" s="21"/>
      <c r="S52" s="21"/>
      <c r="T52" s="21"/>
    </row>
    <row r="53" spans="13:20" x14ac:dyDescent="0.2">
      <c r="M53" s="21"/>
      <c r="N53" s="21"/>
      <c r="O53" s="21"/>
      <c r="P53" s="21"/>
      <c r="Q53" s="21"/>
      <c r="R53" s="21"/>
      <c r="S53" s="21"/>
      <c r="T53" s="21"/>
    </row>
    <row r="54" spans="13:20" x14ac:dyDescent="0.2">
      <c r="M54" s="21"/>
      <c r="N54" s="21"/>
      <c r="O54" s="21"/>
      <c r="P54" s="21"/>
      <c r="Q54" s="21"/>
      <c r="R54" s="21"/>
      <c r="S54" s="21"/>
      <c r="T54" s="21"/>
    </row>
    <row r="55" spans="13:20" x14ac:dyDescent="0.2">
      <c r="M55" s="21"/>
      <c r="N55" s="21"/>
      <c r="O55" s="21"/>
      <c r="P55" s="21"/>
      <c r="Q55" s="21"/>
      <c r="R55" s="21"/>
      <c r="S55" s="21"/>
      <c r="T55" s="21"/>
    </row>
    <row r="56" spans="13:20" x14ac:dyDescent="0.2">
      <c r="M56" s="21"/>
      <c r="N56" s="21"/>
      <c r="O56" s="21"/>
      <c r="P56" s="21"/>
      <c r="Q56" s="21"/>
      <c r="R56" s="21"/>
      <c r="S56" s="21"/>
      <c r="T56" s="21"/>
    </row>
    <row r="57" spans="13:20" x14ac:dyDescent="0.2">
      <c r="M57" s="21"/>
      <c r="N57" s="21"/>
      <c r="O57" s="21"/>
      <c r="P57" s="21"/>
      <c r="Q57" s="21"/>
      <c r="R57" s="21"/>
      <c r="S57" s="21"/>
      <c r="T57" s="21"/>
    </row>
    <row r="58" spans="13:20" x14ac:dyDescent="0.2">
      <c r="M58" s="21"/>
      <c r="N58" s="21"/>
      <c r="O58" s="21"/>
      <c r="P58" s="21"/>
      <c r="Q58" s="21"/>
      <c r="R58" s="21"/>
      <c r="S58" s="21"/>
      <c r="T58" s="21"/>
    </row>
    <row r="59" spans="13:20" x14ac:dyDescent="0.2">
      <c r="M59" s="21"/>
      <c r="N59" s="21"/>
      <c r="O59" s="21"/>
      <c r="P59" s="21"/>
      <c r="Q59" s="21"/>
      <c r="R59" s="21"/>
      <c r="S59" s="21"/>
      <c r="T59" s="21"/>
    </row>
    <row r="60" spans="13:20" x14ac:dyDescent="0.2">
      <c r="M60" s="21"/>
      <c r="N60" s="21"/>
      <c r="O60" s="21"/>
      <c r="P60" s="21"/>
      <c r="Q60" s="21"/>
      <c r="R60" s="21"/>
      <c r="S60" s="21"/>
      <c r="T60" s="21"/>
    </row>
    <row r="61" spans="13:20" x14ac:dyDescent="0.2">
      <c r="M61" s="21"/>
      <c r="N61" s="21"/>
      <c r="O61" s="21"/>
      <c r="P61" s="21"/>
      <c r="Q61" s="21"/>
      <c r="R61" s="21"/>
      <c r="S61" s="21"/>
      <c r="T61" s="21"/>
    </row>
    <row r="62" spans="13:20" x14ac:dyDescent="0.2">
      <c r="M62" s="21"/>
      <c r="N62" s="21"/>
      <c r="O62" s="21"/>
      <c r="P62" s="21"/>
      <c r="Q62" s="21"/>
      <c r="R62" s="21"/>
      <c r="S62" s="21"/>
      <c r="T62" s="21"/>
    </row>
    <row r="63" spans="13:20" x14ac:dyDescent="0.2">
      <c r="M63" s="21"/>
      <c r="N63" s="21"/>
      <c r="O63" s="21"/>
      <c r="P63" s="21"/>
      <c r="Q63" s="21"/>
      <c r="R63" s="21"/>
      <c r="S63" s="21"/>
      <c r="T63" s="21"/>
    </row>
    <row r="64" spans="13:20" x14ac:dyDescent="0.2">
      <c r="M64" s="21"/>
      <c r="N64" s="21"/>
      <c r="O64" s="21"/>
      <c r="P64" s="21"/>
      <c r="Q64" s="21"/>
      <c r="R64" s="21"/>
      <c r="S64" s="21"/>
      <c r="T64" s="21"/>
    </row>
    <row r="65" spans="13:20" x14ac:dyDescent="0.2">
      <c r="M65" s="21"/>
      <c r="N65" s="21"/>
      <c r="O65" s="21"/>
      <c r="P65" s="21"/>
      <c r="Q65" s="21"/>
      <c r="R65" s="21"/>
      <c r="S65" s="21"/>
      <c r="T65" s="21"/>
    </row>
    <row r="66" spans="13:20" x14ac:dyDescent="0.2">
      <c r="M66" s="21"/>
      <c r="N66" s="21"/>
      <c r="O66" s="21"/>
      <c r="P66" s="21"/>
      <c r="Q66" s="21"/>
      <c r="R66" s="21"/>
      <c r="S66" s="21"/>
      <c r="T66" s="21"/>
    </row>
    <row r="67" spans="13:20" x14ac:dyDescent="0.2">
      <c r="M67" s="21"/>
      <c r="N67" s="21"/>
      <c r="O67" s="21"/>
      <c r="P67" s="21"/>
      <c r="Q67" s="21"/>
      <c r="R67" s="21"/>
      <c r="S67" s="21"/>
      <c r="T67" s="21"/>
    </row>
    <row r="68" spans="13:20" x14ac:dyDescent="0.2">
      <c r="M68" s="21"/>
      <c r="N68" s="21"/>
      <c r="O68" s="21"/>
      <c r="P68" s="21"/>
      <c r="Q68" s="21"/>
      <c r="R68" s="21"/>
      <c r="S68" s="21"/>
      <c r="T68" s="21"/>
    </row>
    <row r="69" spans="13:20" x14ac:dyDescent="0.2">
      <c r="M69" s="21"/>
      <c r="N69" s="21"/>
      <c r="O69" s="21"/>
      <c r="P69" s="21"/>
      <c r="Q69" s="21"/>
      <c r="R69" s="21"/>
      <c r="S69" s="21"/>
      <c r="T69" s="21"/>
    </row>
    <row r="70" spans="13:20" x14ac:dyDescent="0.2">
      <c r="M70" s="21"/>
      <c r="N70" s="21"/>
      <c r="O70" s="21"/>
      <c r="P70" s="21"/>
      <c r="Q70" s="21"/>
      <c r="R70" s="21"/>
      <c r="S70" s="21"/>
      <c r="T70" s="21"/>
    </row>
    <row r="71" spans="13:20" x14ac:dyDescent="0.2">
      <c r="M71" s="21"/>
      <c r="N71" s="21"/>
      <c r="O71" s="21"/>
      <c r="P71" s="21"/>
      <c r="Q71" s="21"/>
      <c r="R71" s="21"/>
      <c r="S71" s="21"/>
      <c r="T71" s="21"/>
    </row>
    <row r="72" spans="13:20" x14ac:dyDescent="0.2">
      <c r="M72" s="21"/>
      <c r="N72" s="21"/>
      <c r="O72" s="21"/>
      <c r="P72" s="21"/>
      <c r="Q72" s="21"/>
      <c r="R72" s="21"/>
      <c r="S72" s="21"/>
      <c r="T72" s="21"/>
    </row>
    <row r="73" spans="13:20" x14ac:dyDescent="0.2">
      <c r="M73" s="21"/>
      <c r="N73" s="21"/>
      <c r="O73" s="21"/>
      <c r="P73" s="21"/>
      <c r="Q73" s="21"/>
      <c r="R73" s="21"/>
      <c r="S73" s="21"/>
      <c r="T73" s="21"/>
    </row>
    <row r="74" spans="13:20" x14ac:dyDescent="0.2">
      <c r="M74" s="21"/>
      <c r="N74" s="21"/>
      <c r="O74" s="21"/>
      <c r="P74" s="21"/>
      <c r="Q74" s="21"/>
      <c r="R74" s="21"/>
      <c r="S74" s="21"/>
      <c r="T74" s="21"/>
    </row>
    <row r="75" spans="13:20" x14ac:dyDescent="0.2">
      <c r="M75" s="21"/>
      <c r="N75" s="21"/>
      <c r="O75" s="21"/>
      <c r="P75" s="21"/>
      <c r="Q75" s="21"/>
      <c r="R75" s="21"/>
      <c r="S75" s="21"/>
      <c r="T75" s="21"/>
    </row>
    <row r="76" spans="13:20" x14ac:dyDescent="0.2">
      <c r="M76" s="21"/>
      <c r="N76" s="21"/>
      <c r="O76" s="21"/>
      <c r="P76" s="21"/>
      <c r="Q76" s="21"/>
      <c r="R76" s="21"/>
      <c r="S76" s="21"/>
      <c r="T76" s="21"/>
    </row>
    <row r="77" spans="13:20" x14ac:dyDescent="0.2">
      <c r="M77" s="21"/>
      <c r="N77" s="21"/>
      <c r="O77" s="21"/>
      <c r="P77" s="21"/>
      <c r="Q77" s="21"/>
      <c r="R77" s="21"/>
      <c r="S77" s="21"/>
      <c r="T77" s="21"/>
    </row>
    <row r="78" spans="13:20" x14ac:dyDescent="0.2">
      <c r="M78" s="21"/>
      <c r="N78" s="21"/>
      <c r="O78" s="21"/>
      <c r="P78" s="21"/>
      <c r="Q78" s="21"/>
      <c r="R78" s="21"/>
      <c r="S78" s="21"/>
      <c r="T78" s="21"/>
    </row>
    <row r="79" spans="13:20" x14ac:dyDescent="0.2">
      <c r="M79" s="21"/>
      <c r="N79" s="21"/>
      <c r="O79" s="21"/>
      <c r="P79" s="21"/>
      <c r="Q79" s="21"/>
      <c r="R79" s="21"/>
      <c r="S79" s="21"/>
      <c r="T79" s="21"/>
    </row>
    <row r="80" spans="13:20" x14ac:dyDescent="0.2">
      <c r="M80" s="21"/>
      <c r="N80" s="21"/>
      <c r="O80" s="21"/>
      <c r="P80" s="21"/>
      <c r="Q80" s="21"/>
      <c r="R80" s="21"/>
      <c r="S80" s="21"/>
      <c r="T80" s="21"/>
    </row>
    <row r="81" spans="13:20" x14ac:dyDescent="0.2">
      <c r="M81" s="21"/>
      <c r="N81" s="21"/>
      <c r="O81" s="21"/>
      <c r="P81" s="21"/>
      <c r="Q81" s="21"/>
      <c r="R81" s="21"/>
      <c r="S81" s="21"/>
      <c r="T81" s="21"/>
    </row>
    <row r="82" spans="13:20" x14ac:dyDescent="0.2">
      <c r="M82" s="21"/>
      <c r="N82" s="21"/>
      <c r="O82" s="21"/>
      <c r="P82" s="21"/>
      <c r="Q82" s="21"/>
      <c r="R82" s="21"/>
      <c r="S82" s="21"/>
      <c r="T82" s="21"/>
    </row>
    <row r="83" spans="13:20" x14ac:dyDescent="0.2">
      <c r="M83" s="21"/>
      <c r="N83" s="21"/>
      <c r="O83" s="21"/>
      <c r="P83" s="21"/>
      <c r="Q83" s="21"/>
      <c r="R83" s="21"/>
      <c r="S83" s="21"/>
      <c r="T83" s="21"/>
    </row>
    <row r="84" spans="13:20" x14ac:dyDescent="0.2">
      <c r="M84" s="21"/>
      <c r="N84" s="21"/>
      <c r="O84" s="21"/>
      <c r="P84" s="21"/>
      <c r="Q84" s="21"/>
      <c r="R84" s="21"/>
      <c r="S84" s="21"/>
      <c r="T84" s="21"/>
    </row>
    <row r="85" spans="13:20" x14ac:dyDescent="0.2">
      <c r="M85" s="21"/>
      <c r="N85" s="21"/>
      <c r="O85" s="21"/>
      <c r="P85" s="21"/>
      <c r="Q85" s="21"/>
      <c r="R85" s="21"/>
      <c r="S85" s="21"/>
      <c r="T85" s="21"/>
    </row>
    <row r="86" spans="13:20" x14ac:dyDescent="0.2">
      <c r="M86" s="21"/>
      <c r="N86" s="21"/>
      <c r="O86" s="21"/>
      <c r="P86" s="21"/>
      <c r="Q86" s="21"/>
      <c r="R86" s="21"/>
      <c r="S86" s="21"/>
      <c r="T86" s="21"/>
    </row>
    <row r="87" spans="13:20" x14ac:dyDescent="0.2">
      <c r="M87" s="21"/>
      <c r="N87" s="21"/>
      <c r="O87" s="21"/>
      <c r="P87" s="21"/>
      <c r="Q87" s="21"/>
      <c r="R87" s="21"/>
      <c r="S87" s="21"/>
      <c r="T87" s="21"/>
    </row>
    <row r="88" spans="13:20" x14ac:dyDescent="0.2">
      <c r="M88" s="21"/>
      <c r="N88" s="21"/>
      <c r="O88" s="21"/>
      <c r="P88" s="21"/>
      <c r="Q88" s="21"/>
      <c r="R88" s="21"/>
      <c r="S88" s="21"/>
      <c r="T88" s="21"/>
    </row>
    <row r="89" spans="13:20" x14ac:dyDescent="0.2">
      <c r="M89" s="21"/>
      <c r="N89" s="21"/>
      <c r="O89" s="21"/>
      <c r="P89" s="21"/>
      <c r="Q89" s="21"/>
      <c r="R89" s="21"/>
      <c r="S89" s="21"/>
      <c r="T89" s="21"/>
    </row>
    <row r="90" spans="13:20" x14ac:dyDescent="0.2">
      <c r="M90" s="21"/>
      <c r="N90" s="21"/>
      <c r="O90" s="21"/>
      <c r="P90" s="21"/>
      <c r="Q90" s="21"/>
      <c r="R90" s="21"/>
      <c r="S90" s="21"/>
      <c r="T90" s="21"/>
    </row>
    <row r="91" spans="13:20" x14ac:dyDescent="0.2">
      <c r="M91" s="21"/>
      <c r="N91" s="21"/>
      <c r="O91" s="21"/>
      <c r="P91" s="21"/>
      <c r="Q91" s="21"/>
      <c r="R91" s="21"/>
      <c r="S91" s="21"/>
      <c r="T91" s="21"/>
    </row>
    <row r="92" spans="13:20" x14ac:dyDescent="0.2">
      <c r="M92" s="21"/>
      <c r="N92" s="21"/>
      <c r="O92" s="21"/>
      <c r="P92" s="21"/>
      <c r="Q92" s="21"/>
      <c r="R92" s="21"/>
      <c r="S92" s="21"/>
      <c r="T92" s="21"/>
    </row>
    <row r="93" spans="13:20" x14ac:dyDescent="0.2">
      <c r="M93" s="21"/>
      <c r="N93" s="21"/>
      <c r="O93" s="21"/>
      <c r="P93" s="21"/>
      <c r="Q93" s="21"/>
      <c r="R93" s="21"/>
      <c r="S93" s="21"/>
      <c r="T93" s="21"/>
    </row>
    <row r="94" spans="13:20" x14ac:dyDescent="0.2">
      <c r="M94" s="21"/>
      <c r="N94" s="21"/>
      <c r="O94" s="21"/>
      <c r="P94" s="21"/>
      <c r="Q94" s="21"/>
      <c r="R94" s="21"/>
      <c r="S94" s="21"/>
      <c r="T94" s="21"/>
    </row>
    <row r="95" spans="13:20" x14ac:dyDescent="0.2">
      <c r="M95" s="21"/>
      <c r="N95" s="21"/>
      <c r="O95" s="21"/>
      <c r="P95" s="21"/>
      <c r="Q95" s="21"/>
      <c r="R95" s="21"/>
      <c r="S95" s="21"/>
      <c r="T95" s="21"/>
    </row>
    <row r="96" spans="13:20" x14ac:dyDescent="0.2">
      <c r="M96" s="21"/>
      <c r="N96" s="21"/>
      <c r="O96" s="21"/>
      <c r="P96" s="21"/>
      <c r="Q96" s="21"/>
      <c r="R96" s="21"/>
      <c r="S96" s="21"/>
      <c r="T96" s="21"/>
    </row>
    <row r="97" spans="13:20" x14ac:dyDescent="0.2">
      <c r="M97" s="21"/>
      <c r="N97" s="21"/>
      <c r="O97" s="21"/>
      <c r="P97" s="21"/>
      <c r="Q97" s="21"/>
      <c r="R97" s="21"/>
      <c r="S97" s="21"/>
      <c r="T97" s="21"/>
    </row>
    <row r="98" spans="13:20" x14ac:dyDescent="0.2">
      <c r="M98" s="21"/>
      <c r="N98" s="21"/>
      <c r="O98" s="21"/>
      <c r="P98" s="21"/>
      <c r="Q98" s="21"/>
      <c r="R98" s="21"/>
      <c r="S98" s="21"/>
      <c r="T98" s="21"/>
    </row>
    <row r="99" spans="13:20" x14ac:dyDescent="0.2">
      <c r="M99" s="21"/>
      <c r="N99" s="21"/>
      <c r="O99" s="21"/>
      <c r="P99" s="21"/>
      <c r="Q99" s="21"/>
      <c r="R99" s="21"/>
      <c r="S99" s="21"/>
      <c r="T99" s="21"/>
    </row>
    <row r="100" spans="13:20" x14ac:dyDescent="0.2">
      <c r="M100" s="21"/>
      <c r="N100" s="21"/>
      <c r="O100" s="21"/>
      <c r="P100" s="21"/>
      <c r="Q100" s="21"/>
      <c r="R100" s="21"/>
      <c r="S100" s="21"/>
      <c r="T100" s="21"/>
    </row>
    <row r="101" spans="13:20" x14ac:dyDescent="0.2">
      <c r="M101" s="21"/>
      <c r="N101" s="21"/>
      <c r="O101" s="21"/>
      <c r="P101" s="21"/>
      <c r="Q101" s="21"/>
      <c r="R101" s="21"/>
      <c r="S101" s="21"/>
      <c r="T101" s="21"/>
    </row>
    <row r="102" spans="13:20" x14ac:dyDescent="0.2">
      <c r="M102" s="21"/>
      <c r="N102" s="21"/>
      <c r="O102" s="21"/>
      <c r="P102" s="21"/>
      <c r="Q102" s="21"/>
      <c r="R102" s="21"/>
      <c r="S102" s="21"/>
      <c r="T102" s="21"/>
    </row>
    <row r="103" spans="13:20" x14ac:dyDescent="0.2">
      <c r="M103" s="21"/>
      <c r="N103" s="21"/>
      <c r="O103" s="21"/>
      <c r="P103" s="21"/>
      <c r="Q103" s="21"/>
      <c r="R103" s="21"/>
      <c r="S103" s="21"/>
      <c r="T103" s="21"/>
    </row>
    <row r="104" spans="13:20" x14ac:dyDescent="0.2">
      <c r="M104" s="21"/>
      <c r="N104" s="21"/>
      <c r="O104" s="21"/>
      <c r="P104" s="21"/>
      <c r="Q104" s="21"/>
      <c r="R104" s="21"/>
      <c r="S104" s="21"/>
      <c r="T104" s="21"/>
    </row>
    <row r="105" spans="13:20" x14ac:dyDescent="0.2">
      <c r="M105" s="21"/>
      <c r="N105" s="21"/>
      <c r="O105" s="21"/>
      <c r="P105" s="21"/>
      <c r="Q105" s="21"/>
      <c r="R105" s="21"/>
      <c r="S105" s="21"/>
      <c r="T105" s="21"/>
    </row>
    <row r="106" spans="13:20" x14ac:dyDescent="0.2">
      <c r="M106" s="21"/>
      <c r="N106" s="21"/>
      <c r="O106" s="21"/>
      <c r="P106" s="21"/>
      <c r="Q106" s="21"/>
      <c r="R106" s="21"/>
      <c r="S106" s="21"/>
      <c r="T106" s="21"/>
    </row>
    <row r="107" spans="13:20" x14ac:dyDescent="0.2">
      <c r="M107" s="21"/>
      <c r="N107" s="21"/>
      <c r="O107" s="21"/>
      <c r="P107" s="21"/>
      <c r="Q107" s="21"/>
      <c r="R107" s="21"/>
      <c r="S107" s="21"/>
      <c r="T107" s="21"/>
    </row>
    <row r="108" spans="13:20" x14ac:dyDescent="0.2">
      <c r="M108" s="21"/>
      <c r="N108" s="21"/>
      <c r="O108" s="21"/>
      <c r="P108" s="21"/>
      <c r="Q108" s="21"/>
      <c r="R108" s="21"/>
      <c r="S108" s="21"/>
      <c r="T108" s="21"/>
    </row>
    <row r="109" spans="13:20" x14ac:dyDescent="0.2">
      <c r="M109" s="21"/>
      <c r="N109" s="21"/>
      <c r="O109" s="21"/>
      <c r="P109" s="21"/>
      <c r="Q109" s="21"/>
      <c r="R109" s="21"/>
      <c r="S109" s="21"/>
      <c r="T109" s="21"/>
    </row>
    <row r="110" spans="13:20" x14ac:dyDescent="0.2">
      <c r="M110" s="21"/>
      <c r="N110" s="21"/>
      <c r="O110" s="21"/>
      <c r="P110" s="21"/>
      <c r="Q110" s="21"/>
      <c r="R110" s="21"/>
      <c r="S110" s="21"/>
      <c r="T110" s="21"/>
    </row>
    <row r="111" spans="13:20" x14ac:dyDescent="0.2">
      <c r="M111" s="21"/>
      <c r="N111" s="21"/>
      <c r="O111" s="21"/>
      <c r="P111" s="21"/>
      <c r="Q111" s="21"/>
      <c r="R111" s="21"/>
      <c r="S111" s="21"/>
      <c r="T111" s="21"/>
    </row>
    <row r="112" spans="13:20" x14ac:dyDescent="0.2">
      <c r="M112" s="21"/>
      <c r="N112" s="21"/>
      <c r="O112" s="21"/>
      <c r="P112" s="21"/>
      <c r="Q112" s="21"/>
      <c r="R112" s="21"/>
      <c r="S112" s="21"/>
      <c r="T112" s="21"/>
    </row>
    <row r="113" spans="13:20" x14ac:dyDescent="0.2">
      <c r="M113" s="21"/>
      <c r="N113" s="21"/>
      <c r="O113" s="21"/>
      <c r="P113" s="21"/>
      <c r="Q113" s="21"/>
      <c r="R113" s="21"/>
      <c r="S113" s="21"/>
      <c r="T113" s="21"/>
    </row>
    <row r="114" spans="13:20" x14ac:dyDescent="0.2">
      <c r="M114" s="21"/>
      <c r="N114" s="21"/>
      <c r="O114" s="21"/>
      <c r="P114" s="21"/>
      <c r="Q114" s="21"/>
      <c r="R114" s="21"/>
      <c r="S114" s="21"/>
      <c r="T114" s="21"/>
    </row>
    <row r="115" spans="13:20" x14ac:dyDescent="0.2">
      <c r="M115" s="21"/>
      <c r="N115" s="21"/>
      <c r="O115" s="21"/>
      <c r="P115" s="21"/>
      <c r="Q115" s="21"/>
      <c r="R115" s="21"/>
      <c r="S115" s="21"/>
      <c r="T115" s="21"/>
    </row>
    <row r="116" spans="13:20" x14ac:dyDescent="0.2">
      <c r="M116" s="21"/>
      <c r="N116" s="21"/>
      <c r="O116" s="21"/>
      <c r="P116" s="21"/>
      <c r="Q116" s="21"/>
      <c r="R116" s="21"/>
      <c r="S116" s="21"/>
      <c r="T116" s="21"/>
    </row>
    <row r="117" spans="13:20" x14ac:dyDescent="0.2">
      <c r="M117" s="21"/>
      <c r="N117" s="21"/>
      <c r="O117" s="21"/>
      <c r="P117" s="21"/>
      <c r="Q117" s="21"/>
      <c r="R117" s="21"/>
      <c r="S117" s="21"/>
      <c r="T117" s="21"/>
    </row>
    <row r="118" spans="13:20" x14ac:dyDescent="0.2">
      <c r="M118" s="21"/>
      <c r="N118" s="21"/>
      <c r="O118" s="21"/>
      <c r="P118" s="21"/>
      <c r="Q118" s="21"/>
      <c r="R118" s="21"/>
      <c r="S118" s="21"/>
      <c r="T118" s="21"/>
    </row>
    <row r="119" spans="13:20" x14ac:dyDescent="0.2">
      <c r="M119" s="21"/>
      <c r="N119" s="21"/>
      <c r="O119" s="21"/>
      <c r="P119" s="21"/>
      <c r="Q119" s="21"/>
      <c r="R119" s="21"/>
      <c r="S119" s="21"/>
      <c r="T119" s="21"/>
    </row>
    <row r="120" spans="13:20" x14ac:dyDescent="0.2">
      <c r="M120" s="21"/>
      <c r="N120" s="21"/>
      <c r="O120" s="21"/>
      <c r="P120" s="21"/>
      <c r="Q120" s="21"/>
      <c r="R120" s="21"/>
      <c r="S120" s="21"/>
      <c r="T120" s="21"/>
    </row>
    <row r="121" spans="13:20" x14ac:dyDescent="0.2">
      <c r="M121" s="21"/>
      <c r="N121" s="21"/>
      <c r="O121" s="21"/>
      <c r="P121" s="21"/>
      <c r="Q121" s="21"/>
      <c r="R121" s="21"/>
      <c r="S121" s="21"/>
      <c r="T121" s="21"/>
    </row>
    <row r="122" spans="13:20" x14ac:dyDescent="0.2">
      <c r="M122" s="21"/>
      <c r="N122" s="21"/>
      <c r="O122" s="21"/>
      <c r="P122" s="21"/>
      <c r="Q122" s="21"/>
      <c r="R122" s="21"/>
      <c r="S122" s="21"/>
      <c r="T122" s="21"/>
    </row>
    <row r="123" spans="13:20" x14ac:dyDescent="0.2">
      <c r="M123" s="21"/>
      <c r="N123" s="21"/>
      <c r="O123" s="21"/>
      <c r="P123" s="21"/>
      <c r="Q123" s="21"/>
      <c r="R123" s="21"/>
      <c r="S123" s="21"/>
      <c r="T123" s="21"/>
    </row>
    <row r="124" spans="13:20" x14ac:dyDescent="0.2">
      <c r="M124" s="21"/>
      <c r="N124" s="21"/>
      <c r="O124" s="21"/>
      <c r="P124" s="21"/>
      <c r="Q124" s="21"/>
      <c r="R124" s="21"/>
      <c r="S124" s="21"/>
      <c r="T124" s="21"/>
    </row>
    <row r="125" spans="13:20" x14ac:dyDescent="0.2">
      <c r="M125" s="21"/>
      <c r="N125" s="21"/>
      <c r="O125" s="21"/>
      <c r="P125" s="21"/>
      <c r="Q125" s="21"/>
      <c r="R125" s="21"/>
      <c r="S125" s="21"/>
      <c r="T125" s="21"/>
    </row>
    <row r="126" spans="13:20" x14ac:dyDescent="0.2">
      <c r="M126" s="21"/>
      <c r="N126" s="21"/>
      <c r="O126" s="21"/>
      <c r="P126" s="21"/>
      <c r="Q126" s="21"/>
      <c r="R126" s="21"/>
      <c r="S126" s="21"/>
      <c r="T126" s="21"/>
    </row>
    <row r="127" spans="13:20" x14ac:dyDescent="0.2">
      <c r="M127" s="21"/>
      <c r="N127" s="21"/>
      <c r="O127" s="21"/>
      <c r="P127" s="21"/>
      <c r="Q127" s="21"/>
      <c r="R127" s="21"/>
      <c r="S127" s="21"/>
      <c r="T127" s="21"/>
    </row>
    <row r="128" spans="13:20" x14ac:dyDescent="0.2">
      <c r="M128" s="21"/>
      <c r="N128" s="21"/>
      <c r="O128" s="21"/>
      <c r="P128" s="21"/>
      <c r="Q128" s="21"/>
      <c r="R128" s="21"/>
      <c r="S128" s="21"/>
      <c r="T128" s="21"/>
    </row>
    <row r="129" spans="13:20" x14ac:dyDescent="0.2">
      <c r="M129" s="21"/>
      <c r="N129" s="21"/>
      <c r="O129" s="21"/>
      <c r="P129" s="21"/>
      <c r="Q129" s="21"/>
      <c r="R129" s="21"/>
      <c r="S129" s="21"/>
      <c r="T129" s="21"/>
    </row>
    <row r="130" spans="13:20" x14ac:dyDescent="0.2">
      <c r="M130" s="21"/>
      <c r="N130" s="21"/>
      <c r="O130" s="21"/>
      <c r="P130" s="21"/>
      <c r="Q130" s="21"/>
      <c r="R130" s="21"/>
      <c r="S130" s="21"/>
      <c r="T130" s="21"/>
    </row>
    <row r="131" spans="13:20" x14ac:dyDescent="0.2">
      <c r="M131" s="21"/>
      <c r="N131" s="21"/>
      <c r="O131" s="21"/>
      <c r="P131" s="21"/>
      <c r="Q131" s="21"/>
      <c r="R131" s="21"/>
      <c r="S131" s="21"/>
      <c r="T131" s="21"/>
    </row>
    <row r="132" spans="13:20" x14ac:dyDescent="0.2">
      <c r="M132" s="21"/>
      <c r="N132" s="21"/>
      <c r="O132" s="21"/>
      <c r="P132" s="21"/>
      <c r="Q132" s="21"/>
      <c r="R132" s="21"/>
      <c r="S132" s="21"/>
      <c r="T132" s="21"/>
    </row>
    <row r="133" spans="13:20" x14ac:dyDescent="0.2">
      <c r="M133" s="21"/>
      <c r="N133" s="21"/>
      <c r="O133" s="21"/>
      <c r="P133" s="21"/>
      <c r="Q133" s="21"/>
      <c r="R133" s="21"/>
      <c r="S133" s="21"/>
      <c r="T133" s="21"/>
    </row>
    <row r="134" spans="13:20" x14ac:dyDescent="0.2">
      <c r="M134" s="21"/>
      <c r="N134" s="21"/>
      <c r="O134" s="21"/>
      <c r="P134" s="21"/>
      <c r="Q134" s="21"/>
      <c r="R134" s="21"/>
      <c r="S134" s="21"/>
      <c r="T134" s="21"/>
    </row>
    <row r="135" spans="13:20" x14ac:dyDescent="0.2">
      <c r="M135" s="21"/>
      <c r="N135" s="21"/>
      <c r="O135" s="21"/>
      <c r="P135" s="21"/>
      <c r="Q135" s="21"/>
      <c r="R135" s="21"/>
      <c r="S135" s="21"/>
      <c r="T135" s="21"/>
    </row>
    <row r="136" spans="13:20" x14ac:dyDescent="0.2">
      <c r="M136" s="21"/>
      <c r="N136" s="21"/>
      <c r="O136" s="21"/>
      <c r="P136" s="21"/>
      <c r="Q136" s="21"/>
      <c r="R136" s="21"/>
      <c r="S136" s="21"/>
      <c r="T136" s="21"/>
    </row>
    <row r="137" spans="13:20" x14ac:dyDescent="0.2">
      <c r="M137" s="21"/>
      <c r="N137" s="21"/>
      <c r="O137" s="21"/>
      <c r="P137" s="21"/>
      <c r="Q137" s="21"/>
      <c r="R137" s="21"/>
      <c r="S137" s="21"/>
      <c r="T137" s="21"/>
    </row>
    <row r="138" spans="13:20" x14ac:dyDescent="0.2">
      <c r="M138" s="21"/>
      <c r="N138" s="21"/>
      <c r="O138" s="21"/>
      <c r="P138" s="21"/>
      <c r="Q138" s="21"/>
      <c r="R138" s="21"/>
      <c r="S138" s="21"/>
      <c r="T138" s="21"/>
    </row>
    <row r="139" spans="13:20" x14ac:dyDescent="0.2">
      <c r="M139" s="21"/>
      <c r="N139" s="21"/>
      <c r="O139" s="21"/>
      <c r="P139" s="21"/>
      <c r="Q139" s="21"/>
      <c r="R139" s="21"/>
      <c r="S139" s="21"/>
      <c r="T139" s="21"/>
    </row>
    <row r="140" spans="13:20" x14ac:dyDescent="0.2">
      <c r="M140" s="21"/>
      <c r="N140" s="21"/>
      <c r="O140" s="21"/>
      <c r="P140" s="21"/>
      <c r="Q140" s="21"/>
      <c r="R140" s="21"/>
      <c r="S140" s="21"/>
      <c r="T140" s="21"/>
    </row>
    <row r="141" spans="13:20" x14ac:dyDescent="0.2">
      <c r="M141" s="21"/>
      <c r="N141" s="21"/>
      <c r="O141" s="21"/>
      <c r="P141" s="21"/>
      <c r="Q141" s="21"/>
      <c r="R141" s="21"/>
      <c r="S141" s="21"/>
      <c r="T141" s="21"/>
    </row>
    <row r="142" spans="13:20" x14ac:dyDescent="0.2">
      <c r="M142" s="21"/>
      <c r="N142" s="21"/>
      <c r="O142" s="21"/>
      <c r="P142" s="21"/>
      <c r="Q142" s="21"/>
      <c r="R142" s="21"/>
      <c r="S142" s="21"/>
      <c r="T142" s="21"/>
    </row>
    <row r="143" spans="13:20" x14ac:dyDescent="0.2">
      <c r="M143" s="21"/>
      <c r="N143" s="21"/>
      <c r="O143" s="21"/>
      <c r="P143" s="21"/>
      <c r="Q143" s="21"/>
      <c r="R143" s="21"/>
      <c r="S143" s="21"/>
      <c r="T143" s="21"/>
    </row>
    <row r="144" spans="13:20" x14ac:dyDescent="0.2">
      <c r="M144" s="21"/>
      <c r="N144" s="21"/>
      <c r="O144" s="21"/>
      <c r="P144" s="21"/>
      <c r="Q144" s="21"/>
      <c r="R144" s="21"/>
      <c r="S144" s="21"/>
      <c r="T144" s="21"/>
    </row>
    <row r="145" spans="13:20" x14ac:dyDescent="0.2">
      <c r="M145" s="21"/>
      <c r="N145" s="21"/>
      <c r="O145" s="21"/>
      <c r="P145" s="21"/>
      <c r="Q145" s="21"/>
      <c r="R145" s="21"/>
      <c r="S145" s="21"/>
      <c r="T145" s="21"/>
    </row>
    <row r="146" spans="13:20" x14ac:dyDescent="0.2">
      <c r="M146" s="21"/>
      <c r="N146" s="21"/>
      <c r="O146" s="21"/>
      <c r="P146" s="21"/>
      <c r="Q146" s="21"/>
      <c r="R146" s="21"/>
      <c r="S146" s="21"/>
      <c r="T146" s="21"/>
    </row>
    <row r="147" spans="13:20" x14ac:dyDescent="0.2">
      <c r="M147" s="21"/>
      <c r="N147" s="21"/>
      <c r="O147" s="21"/>
      <c r="P147" s="21"/>
      <c r="Q147" s="21"/>
      <c r="R147" s="21"/>
      <c r="S147" s="21"/>
      <c r="T147" s="21"/>
    </row>
    <row r="148" spans="13:20" x14ac:dyDescent="0.2">
      <c r="M148" s="21"/>
      <c r="N148" s="21"/>
      <c r="O148" s="21"/>
      <c r="P148" s="21"/>
      <c r="Q148" s="21"/>
      <c r="R148" s="21"/>
      <c r="S148" s="21"/>
      <c r="T148" s="21"/>
    </row>
    <row r="149" spans="13:20" x14ac:dyDescent="0.2">
      <c r="M149" s="21"/>
      <c r="N149" s="21"/>
      <c r="O149" s="21"/>
      <c r="P149" s="21"/>
      <c r="Q149" s="21"/>
      <c r="R149" s="21"/>
      <c r="S149" s="21"/>
      <c r="T149" s="21"/>
    </row>
    <row r="150" spans="13:20" x14ac:dyDescent="0.2">
      <c r="M150" s="21"/>
      <c r="N150" s="21"/>
      <c r="O150" s="21"/>
      <c r="P150" s="21"/>
      <c r="Q150" s="21"/>
      <c r="R150" s="21"/>
      <c r="S150" s="21"/>
      <c r="T150" s="21"/>
    </row>
    <row r="151" spans="13:20" x14ac:dyDescent="0.2">
      <c r="M151" s="21"/>
      <c r="N151" s="21"/>
      <c r="O151" s="21"/>
      <c r="P151" s="21"/>
      <c r="Q151" s="21"/>
      <c r="R151" s="21"/>
      <c r="S151" s="21"/>
      <c r="T151" s="21"/>
    </row>
    <row r="152" spans="13:20" x14ac:dyDescent="0.2">
      <c r="M152" s="21"/>
      <c r="N152" s="21"/>
      <c r="O152" s="21"/>
      <c r="P152" s="21"/>
      <c r="Q152" s="21"/>
      <c r="R152" s="21"/>
      <c r="S152" s="21"/>
      <c r="T152" s="21"/>
    </row>
    <row r="153" spans="13:20" x14ac:dyDescent="0.2">
      <c r="M153" s="21"/>
      <c r="N153" s="21"/>
      <c r="O153" s="21"/>
      <c r="P153" s="21"/>
      <c r="Q153" s="21"/>
      <c r="R153" s="21"/>
      <c r="S153" s="21"/>
      <c r="T153" s="21"/>
    </row>
    <row r="154" spans="13:20" x14ac:dyDescent="0.2">
      <c r="M154" s="21"/>
      <c r="N154" s="21"/>
      <c r="O154" s="21"/>
      <c r="P154" s="21"/>
      <c r="Q154" s="21"/>
      <c r="R154" s="21"/>
      <c r="S154" s="21"/>
      <c r="T154" s="21"/>
    </row>
    <row r="155" spans="13:20" x14ac:dyDescent="0.2">
      <c r="M155" s="21"/>
      <c r="N155" s="21"/>
      <c r="O155" s="21"/>
      <c r="P155" s="21"/>
      <c r="Q155" s="21"/>
      <c r="R155" s="21"/>
      <c r="S155" s="21"/>
      <c r="T155" s="21"/>
    </row>
    <row r="156" spans="13:20" x14ac:dyDescent="0.2">
      <c r="M156" s="21"/>
      <c r="N156" s="21"/>
      <c r="O156" s="21"/>
      <c r="P156" s="21"/>
      <c r="Q156" s="21"/>
      <c r="R156" s="21"/>
      <c r="S156" s="21"/>
      <c r="T156" s="21"/>
    </row>
    <row r="157" spans="13:20" x14ac:dyDescent="0.2">
      <c r="M157" s="21"/>
      <c r="N157" s="21"/>
      <c r="O157" s="21"/>
      <c r="P157" s="21"/>
      <c r="Q157" s="21"/>
      <c r="R157" s="21"/>
      <c r="S157" s="21"/>
      <c r="T157" s="21"/>
    </row>
    <row r="158" spans="13:20" x14ac:dyDescent="0.2">
      <c r="M158" s="21"/>
      <c r="N158" s="21"/>
      <c r="O158" s="21"/>
      <c r="P158" s="21"/>
      <c r="Q158" s="21"/>
      <c r="R158" s="21"/>
      <c r="S158" s="21"/>
      <c r="T158" s="21"/>
    </row>
    <row r="159" spans="13:20" x14ac:dyDescent="0.2">
      <c r="M159" s="21"/>
      <c r="N159" s="21"/>
      <c r="O159" s="21"/>
      <c r="P159" s="21"/>
      <c r="Q159" s="21"/>
      <c r="R159" s="21"/>
      <c r="S159" s="21"/>
      <c r="T159" s="21"/>
    </row>
    <row r="160" spans="13:20" x14ac:dyDescent="0.2">
      <c r="M160" s="21"/>
      <c r="N160" s="21"/>
      <c r="O160" s="21"/>
      <c r="P160" s="21"/>
      <c r="Q160" s="21"/>
      <c r="R160" s="21"/>
      <c r="S160" s="21"/>
      <c r="T160" s="21"/>
    </row>
    <row r="161" spans="13:20" x14ac:dyDescent="0.2">
      <c r="M161" s="21"/>
      <c r="N161" s="21"/>
      <c r="O161" s="21"/>
      <c r="P161" s="21"/>
      <c r="Q161" s="21"/>
      <c r="R161" s="21"/>
      <c r="S161" s="21"/>
      <c r="T161" s="21"/>
    </row>
    <row r="162" spans="13:20" x14ac:dyDescent="0.2">
      <c r="M162" s="21"/>
      <c r="N162" s="21"/>
      <c r="O162" s="21"/>
      <c r="P162" s="21"/>
      <c r="Q162" s="21"/>
      <c r="R162" s="21"/>
      <c r="S162" s="21"/>
      <c r="T162" s="21"/>
    </row>
    <row r="163" spans="13:20" x14ac:dyDescent="0.2">
      <c r="M163" s="21"/>
      <c r="N163" s="21"/>
      <c r="O163" s="21"/>
      <c r="P163" s="21"/>
      <c r="Q163" s="21"/>
      <c r="R163" s="21"/>
      <c r="S163" s="21"/>
      <c r="T163" s="21"/>
    </row>
    <row r="164" spans="13:20" x14ac:dyDescent="0.2">
      <c r="M164" s="21"/>
      <c r="N164" s="21"/>
      <c r="O164" s="21"/>
      <c r="P164" s="21"/>
      <c r="Q164" s="21"/>
      <c r="R164" s="21"/>
      <c r="S164" s="21"/>
      <c r="T164" s="21"/>
    </row>
    <row r="165" spans="13:20" x14ac:dyDescent="0.2">
      <c r="M165" s="21"/>
      <c r="N165" s="21"/>
      <c r="O165" s="21"/>
      <c r="P165" s="21"/>
      <c r="Q165" s="21"/>
      <c r="R165" s="21"/>
      <c r="S165" s="21"/>
      <c r="T165" s="21"/>
    </row>
    <row r="166" spans="13:20" x14ac:dyDescent="0.2">
      <c r="M166" s="21"/>
      <c r="N166" s="21"/>
      <c r="O166" s="21"/>
      <c r="P166" s="21"/>
      <c r="Q166" s="21"/>
      <c r="R166" s="21"/>
      <c r="S166" s="21"/>
      <c r="T166" s="21"/>
    </row>
    <row r="167" spans="13:20" x14ac:dyDescent="0.2">
      <c r="M167" s="21"/>
      <c r="N167" s="21"/>
      <c r="O167" s="21"/>
      <c r="P167" s="21"/>
      <c r="Q167" s="21"/>
      <c r="R167" s="21"/>
      <c r="S167" s="21"/>
      <c r="T167" s="21"/>
    </row>
    <row r="168" spans="13:20" x14ac:dyDescent="0.2">
      <c r="M168" s="21"/>
      <c r="N168" s="21"/>
      <c r="O168" s="21"/>
      <c r="P168" s="21"/>
      <c r="Q168" s="21"/>
      <c r="R168" s="21"/>
      <c r="S168" s="21"/>
      <c r="T168" s="21"/>
    </row>
    <row r="169" spans="13:20" x14ac:dyDescent="0.2">
      <c r="M169" s="21"/>
      <c r="N169" s="21"/>
      <c r="O169" s="21"/>
      <c r="P169" s="21"/>
      <c r="Q169" s="21"/>
      <c r="R169" s="21"/>
      <c r="S169" s="21"/>
      <c r="T169" s="21"/>
    </row>
    <row r="170" spans="13:20" x14ac:dyDescent="0.2">
      <c r="M170" s="21"/>
      <c r="N170" s="21"/>
      <c r="O170" s="21"/>
      <c r="P170" s="21"/>
      <c r="Q170" s="21"/>
      <c r="R170" s="21"/>
      <c r="S170" s="21"/>
      <c r="T170" s="21"/>
    </row>
    <row r="171" spans="13:20" x14ac:dyDescent="0.2">
      <c r="M171" s="21"/>
      <c r="N171" s="21"/>
      <c r="O171" s="21"/>
      <c r="P171" s="21"/>
      <c r="Q171" s="21"/>
      <c r="R171" s="21"/>
      <c r="S171" s="21"/>
      <c r="T171" s="21"/>
    </row>
    <row r="172" spans="13:20" x14ac:dyDescent="0.2">
      <c r="M172" s="21"/>
      <c r="N172" s="21"/>
      <c r="O172" s="21"/>
      <c r="P172" s="21"/>
      <c r="Q172" s="21"/>
      <c r="R172" s="21"/>
      <c r="S172" s="21"/>
      <c r="T172" s="21"/>
    </row>
    <row r="173" spans="13:20" x14ac:dyDescent="0.2">
      <c r="M173" s="21"/>
      <c r="N173" s="21"/>
      <c r="O173" s="21"/>
      <c r="P173" s="21"/>
      <c r="Q173" s="21"/>
      <c r="R173" s="21"/>
      <c r="S173" s="21"/>
      <c r="T173" s="21"/>
    </row>
    <row r="174" spans="13:20" x14ac:dyDescent="0.2">
      <c r="M174" s="21"/>
      <c r="N174" s="21"/>
      <c r="O174" s="21"/>
      <c r="P174" s="21"/>
      <c r="Q174" s="21"/>
      <c r="R174" s="21"/>
      <c r="S174" s="21"/>
      <c r="T174" s="21"/>
    </row>
    <row r="175" spans="13:20" x14ac:dyDescent="0.2">
      <c r="M175" s="21"/>
      <c r="N175" s="21"/>
      <c r="O175" s="21"/>
      <c r="P175" s="21"/>
      <c r="Q175" s="21"/>
      <c r="R175" s="21"/>
      <c r="S175" s="21"/>
      <c r="T175" s="21"/>
    </row>
    <row r="176" spans="13:20" x14ac:dyDescent="0.2">
      <c r="M176" s="21"/>
      <c r="N176" s="21"/>
      <c r="O176" s="21"/>
      <c r="P176" s="21"/>
      <c r="Q176" s="21"/>
      <c r="R176" s="21"/>
      <c r="S176" s="21"/>
      <c r="T176" s="21"/>
    </row>
    <row r="177" spans="13:20" x14ac:dyDescent="0.2">
      <c r="M177" s="21"/>
      <c r="N177" s="21"/>
      <c r="O177" s="21"/>
      <c r="P177" s="21"/>
      <c r="Q177" s="21"/>
      <c r="R177" s="21"/>
      <c r="S177" s="21"/>
      <c r="T177" s="21"/>
    </row>
    <row r="178" spans="13:20" x14ac:dyDescent="0.2">
      <c r="M178" s="21"/>
      <c r="N178" s="21"/>
      <c r="O178" s="21"/>
      <c r="P178" s="21"/>
      <c r="Q178" s="21"/>
      <c r="R178" s="21"/>
      <c r="S178" s="21"/>
      <c r="T178" s="21"/>
    </row>
    <row r="179" spans="13:20" x14ac:dyDescent="0.2">
      <c r="M179" s="21"/>
      <c r="N179" s="21"/>
      <c r="O179" s="21"/>
      <c r="P179" s="21"/>
      <c r="Q179" s="21"/>
      <c r="R179" s="21"/>
      <c r="S179" s="21"/>
      <c r="T179" s="21"/>
    </row>
    <row r="180" spans="13:20" x14ac:dyDescent="0.2">
      <c r="M180" s="21"/>
      <c r="N180" s="21"/>
      <c r="O180" s="21"/>
      <c r="P180" s="21"/>
      <c r="Q180" s="21"/>
      <c r="R180" s="21"/>
      <c r="S180" s="21"/>
      <c r="T180" s="21"/>
    </row>
    <row r="181" spans="13:20" x14ac:dyDescent="0.2">
      <c r="M181" s="21"/>
      <c r="N181" s="21"/>
      <c r="O181" s="21"/>
      <c r="P181" s="21"/>
      <c r="Q181" s="21"/>
      <c r="R181" s="21"/>
      <c r="S181" s="21"/>
      <c r="T181" s="21"/>
    </row>
    <row r="182" spans="13:20" x14ac:dyDescent="0.2">
      <c r="M182" s="21"/>
      <c r="N182" s="21"/>
      <c r="O182" s="21"/>
      <c r="P182" s="21"/>
      <c r="Q182" s="21"/>
      <c r="R182" s="21"/>
      <c r="S182" s="21"/>
      <c r="T182" s="21"/>
    </row>
    <row r="183" spans="13:20" x14ac:dyDescent="0.2">
      <c r="M183" s="21"/>
      <c r="N183" s="21"/>
      <c r="O183" s="21"/>
      <c r="P183" s="21"/>
      <c r="Q183" s="21"/>
      <c r="R183" s="21"/>
      <c r="S183" s="21"/>
      <c r="T183" s="21"/>
    </row>
    <row r="184" spans="13:20" x14ac:dyDescent="0.2">
      <c r="M184" s="21"/>
      <c r="N184" s="21"/>
      <c r="O184" s="21"/>
      <c r="P184" s="21"/>
      <c r="Q184" s="21"/>
      <c r="R184" s="21"/>
      <c r="S184" s="21"/>
      <c r="T184" s="21"/>
    </row>
    <row r="185" spans="13:20" x14ac:dyDescent="0.2">
      <c r="M185" s="21"/>
      <c r="N185" s="21"/>
      <c r="O185" s="21"/>
      <c r="P185" s="21"/>
      <c r="Q185" s="21"/>
      <c r="R185" s="21"/>
      <c r="S185" s="21"/>
      <c r="T185" s="21"/>
    </row>
    <row r="186" spans="13:20" x14ac:dyDescent="0.2">
      <c r="M186" s="21"/>
      <c r="N186" s="21"/>
      <c r="O186" s="21"/>
      <c r="P186" s="21"/>
      <c r="Q186" s="21"/>
      <c r="R186" s="21"/>
      <c r="S186" s="21"/>
      <c r="T186" s="21"/>
    </row>
    <row r="187" spans="13:20" x14ac:dyDescent="0.2">
      <c r="M187" s="21"/>
      <c r="N187" s="21"/>
      <c r="O187" s="21"/>
      <c r="P187" s="21"/>
      <c r="Q187" s="21"/>
      <c r="R187" s="21"/>
      <c r="S187" s="21"/>
      <c r="T187" s="21"/>
    </row>
    <row r="188" spans="13:20" x14ac:dyDescent="0.2">
      <c r="M188" s="21"/>
      <c r="N188" s="21"/>
      <c r="O188" s="21"/>
      <c r="P188" s="21"/>
      <c r="Q188" s="21"/>
      <c r="R188" s="21"/>
      <c r="S188" s="21"/>
      <c r="T188" s="21"/>
    </row>
    <row r="189" spans="13:20" x14ac:dyDescent="0.2">
      <c r="M189" s="21"/>
      <c r="N189" s="21"/>
      <c r="O189" s="21"/>
      <c r="P189" s="21"/>
      <c r="Q189" s="21"/>
      <c r="R189" s="21"/>
      <c r="S189" s="21"/>
      <c r="T189" s="21"/>
    </row>
    <row r="190" spans="13:20" x14ac:dyDescent="0.2">
      <c r="M190" s="21"/>
      <c r="N190" s="21"/>
      <c r="O190" s="21"/>
      <c r="P190" s="21"/>
      <c r="Q190" s="21"/>
      <c r="R190" s="21"/>
      <c r="S190" s="21"/>
      <c r="T190" s="21"/>
    </row>
    <row r="191" spans="13:20" x14ac:dyDescent="0.2">
      <c r="M191" s="21"/>
      <c r="N191" s="21"/>
      <c r="O191" s="21"/>
      <c r="P191" s="21"/>
      <c r="Q191" s="21"/>
      <c r="R191" s="21"/>
      <c r="S191" s="21"/>
      <c r="T191" s="21"/>
    </row>
    <row r="192" spans="13:20" x14ac:dyDescent="0.2">
      <c r="M192" s="21"/>
      <c r="N192" s="21"/>
      <c r="O192" s="21"/>
      <c r="P192" s="21"/>
      <c r="Q192" s="21"/>
      <c r="R192" s="21"/>
      <c r="S192" s="21"/>
      <c r="T192" s="21"/>
    </row>
    <row r="193" spans="13:20" x14ac:dyDescent="0.2">
      <c r="M193" s="21"/>
      <c r="N193" s="21"/>
      <c r="O193" s="21"/>
      <c r="P193" s="21"/>
      <c r="Q193" s="21"/>
      <c r="R193" s="21"/>
      <c r="S193" s="21"/>
      <c r="T193" s="21"/>
    </row>
    <row r="194" spans="13:20" x14ac:dyDescent="0.2">
      <c r="M194" s="21"/>
      <c r="N194" s="21"/>
      <c r="O194" s="21"/>
      <c r="P194" s="21"/>
      <c r="Q194" s="21"/>
      <c r="R194" s="21"/>
      <c r="S194" s="21"/>
      <c r="T194" s="21"/>
    </row>
    <row r="195" spans="13:20" x14ac:dyDescent="0.2">
      <c r="M195" s="21"/>
      <c r="N195" s="21"/>
      <c r="O195" s="21"/>
      <c r="P195" s="21"/>
      <c r="Q195" s="21"/>
      <c r="R195" s="21"/>
      <c r="S195" s="21"/>
      <c r="T195" s="21"/>
    </row>
    <row r="196" spans="13:20" x14ac:dyDescent="0.2">
      <c r="M196" s="21"/>
      <c r="N196" s="21"/>
      <c r="O196" s="21"/>
      <c r="P196" s="21"/>
      <c r="Q196" s="21"/>
      <c r="R196" s="21"/>
      <c r="S196" s="21"/>
      <c r="T196" s="21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wosch</dc:creator>
  <cp:lastModifiedBy>Microsoft Office User</cp:lastModifiedBy>
  <dcterms:created xsi:type="dcterms:W3CDTF">2009-07-06T14:39:41Z</dcterms:created>
  <dcterms:modified xsi:type="dcterms:W3CDTF">2020-08-30T09:21:26Z</dcterms:modified>
</cp:coreProperties>
</file>