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phil0\Documents\TU Chemnitz\Master Wing\Hiwi\Anleitungen\"/>
    </mc:Choice>
  </mc:AlternateContent>
  <xr:revisionPtr revIDLastSave="0" documentId="13_ncr:1_{288EA4EB-BA6C-49B3-A6EB-218D617444FB}" xr6:coauthVersionLast="45" xr6:coauthVersionMax="45" xr10:uidLastSave="{00000000-0000-0000-0000-000000000000}"/>
  <bookViews>
    <workbookView xWindow="900" yWindow="4935" windowWidth="2385" windowHeight="585" activeTab="1" xr2:uid="{00000000-000D-0000-FFFF-FFFF00000000}"/>
  </bookViews>
  <sheets>
    <sheet name="Programm" sheetId="1" r:id="rId1"/>
    <sheet name="Anleitung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9" i="1" l="1"/>
  <c r="O228" i="1"/>
  <c r="O231" i="1" s="1"/>
  <c r="O232" i="1" s="1"/>
  <c r="O223" i="1"/>
  <c r="O222" i="1"/>
  <c r="Q220" i="1"/>
  <c r="Q219" i="1"/>
  <c r="O214" i="1"/>
  <c r="O213" i="1"/>
  <c r="H3" i="1"/>
  <c r="H197" i="1" s="1"/>
  <c r="G3" i="1"/>
  <c r="G197" i="1" s="1"/>
  <c r="F3" i="1"/>
  <c r="F197" i="1" s="1"/>
  <c r="E3" i="1"/>
  <c r="E197" i="1" s="1"/>
  <c r="D3" i="1"/>
  <c r="D197" i="1" s="1"/>
  <c r="C3" i="1"/>
  <c r="C197" i="1" s="1"/>
  <c r="C199" i="1" l="1"/>
  <c r="C200" i="1" s="1"/>
  <c r="D199" i="1"/>
  <c r="F199" i="1"/>
  <c r="F200" i="1" s="1"/>
  <c r="G199" i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I199" i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J199" i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B200" i="1"/>
  <c r="D200" i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I200" i="1" l="1"/>
  <c r="T207" i="1" s="1"/>
  <c r="R201" i="1"/>
  <c r="E200" i="1"/>
  <c r="C201" i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E248" i="1" s="1"/>
  <c r="R207" i="1"/>
  <c r="R204" i="1"/>
  <c r="H200" i="1"/>
  <c r="F201" i="1"/>
  <c r="R208" i="1"/>
  <c r="R205" i="1"/>
  <c r="T204" i="1"/>
  <c r="P204" i="1"/>
  <c r="O225" i="1" s="1"/>
  <c r="R202" i="1"/>
  <c r="T201" i="1"/>
  <c r="P201" i="1"/>
  <c r="O216" i="1" s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T205" i="1"/>
  <c r="P205" i="1"/>
  <c r="O226" i="1" s="1"/>
  <c r="T202" i="1"/>
  <c r="P202" i="1"/>
  <c r="O217" i="1" s="1"/>
  <c r="P208" i="1" l="1"/>
  <c r="P223" i="1" s="1"/>
  <c r="T208" i="1"/>
  <c r="P207" i="1"/>
  <c r="P222" i="1" s="1"/>
  <c r="P225" i="1" s="1"/>
  <c r="P228" i="1" s="1"/>
  <c r="P231" i="1" s="1"/>
  <c r="K200" i="1"/>
  <c r="P226" i="1"/>
  <c r="P229" i="1" s="1"/>
  <c r="P232" i="1" s="1"/>
  <c r="E219" i="1"/>
  <c r="E227" i="1"/>
  <c r="E234" i="1"/>
  <c r="E241" i="1"/>
  <c r="E203" i="1"/>
  <c r="E207" i="1"/>
  <c r="E211" i="1"/>
  <c r="E215" i="1"/>
  <c r="E220" i="1"/>
  <c r="E228" i="1"/>
  <c r="E238" i="1"/>
  <c r="E247" i="1"/>
  <c r="E246" i="1"/>
  <c r="E223" i="1"/>
  <c r="E231" i="1"/>
  <c r="E237" i="1"/>
  <c r="E244" i="1"/>
  <c r="E201" i="1"/>
  <c r="E205" i="1"/>
  <c r="E209" i="1"/>
  <c r="E213" i="1"/>
  <c r="E217" i="1"/>
  <c r="E224" i="1"/>
  <c r="E233" i="1"/>
  <c r="E242" i="1"/>
  <c r="E221" i="1"/>
  <c r="E225" i="1"/>
  <c r="E229" i="1"/>
  <c r="E232" i="1"/>
  <c r="E236" i="1"/>
  <c r="E239" i="1"/>
  <c r="E243" i="1"/>
  <c r="E202" i="1"/>
  <c r="E204" i="1"/>
  <c r="E206" i="1"/>
  <c r="E208" i="1"/>
  <c r="E210" i="1"/>
  <c r="E212" i="1"/>
  <c r="E214" i="1"/>
  <c r="E216" i="1"/>
  <c r="E218" i="1"/>
  <c r="E222" i="1"/>
  <c r="E226" i="1"/>
  <c r="E230" i="1"/>
  <c r="E235" i="1"/>
  <c r="E240" i="1"/>
  <c r="E245" i="1"/>
  <c r="H201" i="1"/>
  <c r="F202" i="1"/>
  <c r="O211" i="1"/>
  <c r="P211" i="1" s="1"/>
  <c r="Q211" i="1" s="1"/>
  <c r="O210" i="1"/>
  <c r="P210" i="1" s="1"/>
  <c r="Q210" i="1" s="1"/>
  <c r="R210" i="1" s="1"/>
  <c r="T210" i="1" s="1"/>
  <c r="R211" i="1" l="1"/>
  <c r="T211" i="1" s="1"/>
  <c r="P214" i="1" s="1"/>
  <c r="P217" i="1" s="1"/>
  <c r="P220" i="1" s="1"/>
  <c r="R220" i="1" s="1"/>
  <c r="V210" i="1"/>
  <c r="P213" i="1"/>
  <c r="P216" i="1" s="1"/>
  <c r="P219" i="1" s="1"/>
  <c r="R219" i="1" s="1"/>
  <c r="H202" i="1"/>
  <c r="F203" i="1"/>
  <c r="V211" i="1" l="1"/>
  <c r="H203" i="1"/>
  <c r="F204" i="1"/>
  <c r="H204" i="1" l="1"/>
  <c r="F205" i="1"/>
  <c r="H205" i="1" l="1"/>
  <c r="F206" i="1"/>
  <c r="H206" i="1" l="1"/>
  <c r="F207" i="1"/>
  <c r="H207" i="1" l="1"/>
  <c r="F208" i="1"/>
  <c r="H208" i="1" l="1"/>
  <c r="F209" i="1"/>
  <c r="H209" i="1" l="1"/>
  <c r="F210" i="1"/>
  <c r="H210" i="1" l="1"/>
  <c r="F211" i="1"/>
  <c r="H211" i="1" l="1"/>
  <c r="F212" i="1"/>
  <c r="H212" i="1" l="1"/>
  <c r="F213" i="1"/>
  <c r="H213" i="1" l="1"/>
  <c r="F214" i="1"/>
  <c r="H214" i="1" l="1"/>
  <c r="F215" i="1"/>
  <c r="H215" i="1" l="1"/>
  <c r="F216" i="1"/>
  <c r="H216" i="1" l="1"/>
  <c r="F217" i="1"/>
  <c r="H217" i="1" l="1"/>
  <c r="F218" i="1"/>
  <c r="H218" i="1" l="1"/>
  <c r="F219" i="1"/>
  <c r="H219" i="1" l="1"/>
  <c r="F220" i="1"/>
  <c r="H220" i="1" l="1"/>
  <c r="F221" i="1"/>
  <c r="H221" i="1" l="1"/>
  <c r="F222" i="1"/>
  <c r="H222" i="1" l="1"/>
  <c r="F223" i="1"/>
  <c r="H223" i="1" l="1"/>
  <c r="F224" i="1"/>
  <c r="H224" i="1" l="1"/>
  <c r="F225" i="1"/>
  <c r="H225" i="1" l="1"/>
  <c r="F226" i="1"/>
  <c r="H226" i="1" l="1"/>
  <c r="F227" i="1"/>
  <c r="H227" i="1" l="1"/>
  <c r="F228" i="1"/>
  <c r="H228" i="1" l="1"/>
  <c r="F229" i="1"/>
  <c r="H229" i="1" l="1"/>
  <c r="F230" i="1"/>
  <c r="H230" i="1" l="1"/>
  <c r="F231" i="1"/>
  <c r="F232" i="1" l="1"/>
  <c r="H231" i="1"/>
  <c r="H232" i="1" l="1"/>
  <c r="F233" i="1"/>
  <c r="H233" i="1" l="1"/>
  <c r="F234" i="1"/>
  <c r="H234" i="1" l="1"/>
  <c r="F235" i="1"/>
  <c r="H235" i="1" l="1"/>
  <c r="F236" i="1"/>
  <c r="H236" i="1" l="1"/>
  <c r="F237" i="1"/>
  <c r="H237" i="1" l="1"/>
  <c r="F238" i="1"/>
  <c r="H238" i="1" l="1"/>
  <c r="F239" i="1"/>
  <c r="H239" i="1" l="1"/>
  <c r="F240" i="1"/>
  <c r="H240" i="1" l="1"/>
  <c r="F241" i="1"/>
  <c r="H241" i="1" l="1"/>
  <c r="F242" i="1"/>
  <c r="F243" i="1" l="1"/>
  <c r="H242" i="1"/>
  <c r="H243" i="1" l="1"/>
  <c r="F244" i="1"/>
  <c r="H244" i="1" l="1"/>
  <c r="F245" i="1"/>
  <c r="F246" i="1" l="1"/>
  <c r="H245" i="1"/>
  <c r="H246" i="1" l="1"/>
  <c r="F247" i="1"/>
  <c r="H247" i="1" l="1"/>
  <c r="F248" i="1"/>
  <c r="H248" i="1" s="1"/>
</calcChain>
</file>

<file path=xl/sharedStrings.xml><?xml version="1.0" encoding="utf-8"?>
<sst xmlns="http://schemas.openxmlformats.org/spreadsheetml/2006/main" count="86" uniqueCount="63">
  <si>
    <t>Winkel</t>
  </si>
  <si>
    <t>grad</t>
  </si>
  <si>
    <t>rad</t>
  </si>
  <si>
    <t>x</t>
  </si>
  <si>
    <t>y</t>
  </si>
  <si>
    <t>Verstärkung Va</t>
  </si>
  <si>
    <t>Versch. Va</t>
  </si>
  <si>
    <t>Verstärkung Vb</t>
  </si>
  <si>
    <t>Versch. Vb</t>
  </si>
  <si>
    <t>Verstärkung Vc</t>
  </si>
  <si>
    <t>sin Va</t>
  </si>
  <si>
    <t>sin Vb</t>
  </si>
  <si>
    <t>Versch.Vc</t>
  </si>
  <si>
    <t>sin Vc</t>
  </si>
  <si>
    <t>V0</t>
  </si>
  <si>
    <t>V2</t>
  </si>
  <si>
    <t>3V0</t>
  </si>
  <si>
    <t>Vbeta</t>
  </si>
  <si>
    <t>Verstärkung V1</t>
  </si>
  <si>
    <t>Verschiebung V1</t>
  </si>
  <si>
    <t>Verstärkung V2</t>
  </si>
  <si>
    <t>Verschiebung V2</t>
  </si>
  <si>
    <t>Verstärkung V3</t>
  </si>
  <si>
    <t>Verschiebung V3</t>
  </si>
  <si>
    <t>Amplitude V1</t>
  </si>
  <si>
    <t>Winkel V1</t>
  </si>
  <si>
    <t>Amplitude V2</t>
  </si>
  <si>
    <t>Winkel V2</t>
  </si>
  <si>
    <t>Amplitude V3</t>
  </si>
  <si>
    <t>Winkel V3</t>
  </si>
  <si>
    <t>V1+V2</t>
  </si>
  <si>
    <t>V1+V2+V3</t>
  </si>
  <si>
    <t>V2-V3</t>
  </si>
  <si>
    <t>-V0</t>
  </si>
  <si>
    <t>V1-V0</t>
  </si>
  <si>
    <t>3Valpha</t>
  </si>
  <si>
    <t>Valpha</t>
  </si>
  <si>
    <t>V1</t>
  </si>
  <si>
    <t>aV1</t>
  </si>
  <si>
    <t>aaV1</t>
  </si>
  <si>
    <t>aV2</t>
  </si>
  <si>
    <t>aaV2</t>
  </si>
  <si>
    <t>V3</t>
  </si>
  <si>
    <t>aV3</t>
  </si>
  <si>
    <t>aaV3</t>
  </si>
  <si>
    <t>-V3</t>
  </si>
  <si>
    <t>1,732Vbeta</t>
  </si>
  <si>
    <t xml:space="preserve">  </t>
  </si>
  <si>
    <t>Professur Energie- und Hochspannungstechnik, Prof. Dr-Ing. W. Schufft.</t>
  </si>
  <si>
    <t xml:space="preserve">      2019 Technische Universität Chemnitz, Fakultät für ET/IT,
 Professur Energie- und Hochspannungstechnik, Prof. Dr-Ing. W. Schufft. Alle Rechte vorbehalten</t>
  </si>
  <si>
    <t xml:space="preserve">Das vorliegende Programm zerlegt ein unsymmetrisches Drehstromsystem in drei symmetrische Systeme. </t>
  </si>
  <si>
    <t>Nullsystem:</t>
  </si>
  <si>
    <t>Nullsystem der Ströme erzeugt Nullflüsse die sich über Gerätegehäuse schlienßen müssen</t>
  </si>
  <si>
    <t>Nullsystem der Spannungen erzeugt Kapazitive/Induktive Koppelüberspannungen</t>
  </si>
  <si>
    <t>Mitsystem:</t>
  </si>
  <si>
    <t>Nutzbares Drehfeld von Drehstrommotoren</t>
  </si>
  <si>
    <t>Gegensystem:</t>
  </si>
  <si>
    <t>Schieflast in Synchronmotoren und Bremsmoment in Drehstrommotoren</t>
  </si>
  <si>
    <t>Anleitung:</t>
  </si>
  <si>
    <t xml:space="preserve">Durch die Angabe der Spannungsamplituden und Phasenwinkel der einzelnen Phasen kann ein unsymmetrisches Problem eingegeben werden. </t>
  </si>
  <si>
    <t>In den drei unteren Graphen wird dieses Problem dann in die symmetrischen Komponenten zerlegt.</t>
  </si>
  <si>
    <t xml:space="preserve">       2019 Technische Universität Chemnitz, Fakultät für ET/IT,
 Professur Energie- und Hochspannungstechnik, Prof. Dr-Ing. W. Schufft. Alle Rechte vorbehalten</t>
  </si>
  <si>
    <t>Diagonal Komponenten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</si>
</sst>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/>
    <xf numFmtId="0" fontId="0" fillId="2" borderId="0" xfId="0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0" fillId="4" borderId="0" xfId="0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FF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32806898916486E-2"/>
          <c:y val="5.0961508761391647E-2"/>
          <c:w val="0.91622663715827324"/>
          <c:h val="0.83893964257806986"/>
        </c:manualLayout>
      </c:layout>
      <c:scatterChart>
        <c:scatterStyle val="smoothMarker"/>
        <c:varyColors val="0"/>
        <c:ser>
          <c:idx val="0"/>
          <c:order val="0"/>
          <c:tx>
            <c:v>Va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Programm!$A$200:$A$248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Programm!$E$200:$E$248</c:f>
              <c:numCache>
                <c:formatCode>General</c:formatCode>
                <c:ptCount val="49"/>
                <c:pt idx="0">
                  <c:v>0.37622215765823563</c:v>
                </c:pt>
                <c:pt idx="1">
                  <c:v>0.54999999999999993</c:v>
                </c:pt>
                <c:pt idx="2">
                  <c:v>0.70706637065519329</c:v>
                </c:pt>
                <c:pt idx="3">
                  <c:v>0.84264888743087574</c:v>
                </c:pt>
                <c:pt idx="4">
                  <c:v>0.95262794416288255</c:v>
                </c:pt>
                <c:pt idx="5">
                  <c:v>1.0336618828644992</c:v>
                </c:pt>
                <c:pt idx="6">
                  <c:v>1.0832885283134288</c:v>
                </c:pt>
                <c:pt idx="7">
                  <c:v>1.1000000000000001</c:v>
                </c:pt>
                <c:pt idx="8">
                  <c:v>1.0832885283134288</c:v>
                </c:pt>
                <c:pt idx="9">
                  <c:v>1.0336618828644994</c:v>
                </c:pt>
                <c:pt idx="10">
                  <c:v>0.95262794416288266</c:v>
                </c:pt>
                <c:pt idx="11">
                  <c:v>0.84264888743087585</c:v>
                </c:pt>
                <c:pt idx="12">
                  <c:v>0.70706637065519351</c:v>
                </c:pt>
                <c:pt idx="13">
                  <c:v>0.54999999999999993</c:v>
                </c:pt>
                <c:pt idx="14">
                  <c:v>0.3762221576582358</c:v>
                </c:pt>
                <c:pt idx="15">
                  <c:v>0.19101299543362332</c:v>
                </c:pt>
                <c:pt idx="16">
                  <c:v>1.347663300399482E-16</c:v>
                </c:pt>
                <c:pt idx="17">
                  <c:v>-0.19101299543362354</c:v>
                </c:pt>
                <c:pt idx="18">
                  <c:v>-0.37622215765823558</c:v>
                </c:pt>
                <c:pt idx="19">
                  <c:v>-0.55000000000000016</c:v>
                </c:pt>
                <c:pt idx="20">
                  <c:v>-0.70706637065519329</c:v>
                </c:pt>
                <c:pt idx="21">
                  <c:v>-0.84264888743087574</c:v>
                </c:pt>
                <c:pt idx="22">
                  <c:v>-0.95262794416288232</c:v>
                </c:pt>
                <c:pt idx="23">
                  <c:v>-1.033661882864499</c:v>
                </c:pt>
                <c:pt idx="24">
                  <c:v>-1.0832885283134288</c:v>
                </c:pt>
                <c:pt idx="25">
                  <c:v>-1.1000000000000001</c:v>
                </c:pt>
                <c:pt idx="26">
                  <c:v>-1.083288528313429</c:v>
                </c:pt>
                <c:pt idx="27">
                  <c:v>-1.0336618828644994</c:v>
                </c:pt>
                <c:pt idx="28">
                  <c:v>-0.95262794416288299</c:v>
                </c:pt>
                <c:pt idx="29">
                  <c:v>-0.84264888743087663</c:v>
                </c:pt>
                <c:pt idx="30">
                  <c:v>-0.70706637065519362</c:v>
                </c:pt>
                <c:pt idx="31">
                  <c:v>-0.55000000000000049</c:v>
                </c:pt>
                <c:pt idx="32">
                  <c:v>-0.37622215765823641</c:v>
                </c:pt>
                <c:pt idx="33">
                  <c:v>-0.19101299543362441</c:v>
                </c:pt>
                <c:pt idx="34">
                  <c:v>-2.695326600798964E-16</c:v>
                </c:pt>
                <c:pt idx="35">
                  <c:v>0.19101299543362193</c:v>
                </c:pt>
                <c:pt idx="36">
                  <c:v>0.37622215765823497</c:v>
                </c:pt>
                <c:pt idx="37">
                  <c:v>0.54999999999999927</c:v>
                </c:pt>
                <c:pt idx="38">
                  <c:v>0.70706637065519307</c:v>
                </c:pt>
                <c:pt idx="39">
                  <c:v>0.84264888743087507</c:v>
                </c:pt>
                <c:pt idx="40">
                  <c:v>0.95262794416288232</c:v>
                </c:pt>
                <c:pt idx="41">
                  <c:v>1.033661882864499</c:v>
                </c:pt>
                <c:pt idx="42">
                  <c:v>1.0832885283134288</c:v>
                </c:pt>
                <c:pt idx="43">
                  <c:v>1.1000000000000001</c:v>
                </c:pt>
                <c:pt idx="44">
                  <c:v>1.083288528313429</c:v>
                </c:pt>
                <c:pt idx="45">
                  <c:v>1.0336618828644997</c:v>
                </c:pt>
                <c:pt idx="46">
                  <c:v>0.9526279441628831</c:v>
                </c:pt>
                <c:pt idx="47">
                  <c:v>0.84264888743087674</c:v>
                </c:pt>
                <c:pt idx="48">
                  <c:v>0.70706637065519451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BE-49D0-826B-2B6C5AF291E1}"/>
            </c:ext>
          </c:extLst>
        </c:ser>
        <c:ser>
          <c:idx val="1"/>
          <c:order val="1"/>
          <c:tx>
            <c:v>Vb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Programm!$A$200:$A$248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Programm!$H$200:$H$248</c:f>
              <c:numCache>
                <c:formatCode>General</c:formatCode>
                <c:ptCount val="49"/>
                <c:pt idx="0">
                  <c:v>-0.7</c:v>
                </c:pt>
                <c:pt idx="1">
                  <c:v>-0.68936542710854565</c:v>
                </c:pt>
                <c:pt idx="2">
                  <c:v>-0.65778483455013592</c:v>
                </c:pt>
                <c:pt idx="3">
                  <c:v>-0.60621778264910697</c:v>
                </c:pt>
                <c:pt idx="4">
                  <c:v>-0.53623111018328462</c:v>
                </c:pt>
                <c:pt idx="5">
                  <c:v>-0.4499513267805777</c:v>
                </c:pt>
                <c:pt idx="6">
                  <c:v>-0.35000000000000031</c:v>
                </c:pt>
                <c:pt idx="7">
                  <c:v>-0.239414100327968</c:v>
                </c:pt>
                <c:pt idx="8">
                  <c:v>-0.12155372436685126</c:v>
                </c:pt>
                <c:pt idx="9">
                  <c:v>-1.715207836872068E-16</c:v>
                </c:pt>
                <c:pt idx="10">
                  <c:v>0.12155372436685093</c:v>
                </c:pt>
                <c:pt idx="11">
                  <c:v>0.23941410032796764</c:v>
                </c:pt>
                <c:pt idx="12">
                  <c:v>0.34999999999999948</c:v>
                </c:pt>
                <c:pt idx="13">
                  <c:v>0.44995132678057737</c:v>
                </c:pt>
                <c:pt idx="14">
                  <c:v>0.5362311101832844</c:v>
                </c:pt>
                <c:pt idx="15">
                  <c:v>0.60621778264910708</c:v>
                </c:pt>
                <c:pt idx="16">
                  <c:v>0.65778483455013581</c:v>
                </c:pt>
                <c:pt idx="17">
                  <c:v>0.68936542710854554</c:v>
                </c:pt>
                <c:pt idx="18">
                  <c:v>0.7</c:v>
                </c:pt>
                <c:pt idx="19">
                  <c:v>0.68936542710854565</c:v>
                </c:pt>
                <c:pt idx="20">
                  <c:v>0.65778483455013603</c:v>
                </c:pt>
                <c:pt idx="21">
                  <c:v>0.60621778264910675</c:v>
                </c:pt>
                <c:pt idx="22">
                  <c:v>0.53623111018328429</c:v>
                </c:pt>
                <c:pt idx="23">
                  <c:v>0.44995132678057731</c:v>
                </c:pt>
                <c:pt idx="24">
                  <c:v>0.34999999999999981</c:v>
                </c:pt>
                <c:pt idx="25">
                  <c:v>0.23941410032796809</c:v>
                </c:pt>
                <c:pt idx="26">
                  <c:v>0.12155372436685134</c:v>
                </c:pt>
                <c:pt idx="27">
                  <c:v>2.572811755308102E-16</c:v>
                </c:pt>
                <c:pt idx="28">
                  <c:v>-0.12155372436685083</c:v>
                </c:pt>
                <c:pt idx="29">
                  <c:v>-0.23941410032796759</c:v>
                </c:pt>
                <c:pt idx="30">
                  <c:v>-0.34999999999999942</c:v>
                </c:pt>
                <c:pt idx="31">
                  <c:v>-0.44995132678057681</c:v>
                </c:pt>
                <c:pt idx="32">
                  <c:v>-0.53623111018328395</c:v>
                </c:pt>
                <c:pt idx="33">
                  <c:v>-0.60621778264910642</c:v>
                </c:pt>
                <c:pt idx="34">
                  <c:v>-0.65778483455013581</c:v>
                </c:pt>
                <c:pt idx="35">
                  <c:v>-0.68936542710854531</c:v>
                </c:pt>
                <c:pt idx="36">
                  <c:v>-0.7</c:v>
                </c:pt>
                <c:pt idx="37">
                  <c:v>-0.68936542710854565</c:v>
                </c:pt>
                <c:pt idx="38">
                  <c:v>-0.65778483455013559</c:v>
                </c:pt>
                <c:pt idx="39">
                  <c:v>-0.60621778264910742</c:v>
                </c:pt>
                <c:pt idx="40">
                  <c:v>-0.53623111018328429</c:v>
                </c:pt>
                <c:pt idx="41">
                  <c:v>-0.44995132678057731</c:v>
                </c:pt>
                <c:pt idx="42">
                  <c:v>-0.34999999999999992</c:v>
                </c:pt>
                <c:pt idx="43">
                  <c:v>-0.23941410032796817</c:v>
                </c:pt>
                <c:pt idx="44">
                  <c:v>-0.12155372436685144</c:v>
                </c:pt>
                <c:pt idx="45">
                  <c:v>-3.430415673744136E-16</c:v>
                </c:pt>
                <c:pt idx="46">
                  <c:v>0.12155372436685076</c:v>
                </c:pt>
                <c:pt idx="47">
                  <c:v>0.23941410032796751</c:v>
                </c:pt>
                <c:pt idx="48">
                  <c:v>0.34999999999999931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BE-49D0-826B-2B6C5AF291E1}"/>
            </c:ext>
          </c:extLst>
        </c:ser>
        <c:ser>
          <c:idx val="2"/>
          <c:order val="2"/>
          <c:tx>
            <c:v>Vc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Programm!$A$200:$A$248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Programm!$K$200:$K$248</c:f>
              <c:numCache>
                <c:formatCode>General</c:formatCode>
                <c:ptCount val="49"/>
                <c:pt idx="0">
                  <c:v>0.49497474683058329</c:v>
                </c:pt>
                <c:pt idx="1">
                  <c:v>0.40150350544573243</c:v>
                </c:pt>
                <c:pt idx="2">
                  <c:v>0.2958327832184896</c:v>
                </c:pt>
                <c:pt idx="3">
                  <c:v>0.18117333157176471</c:v>
                </c:pt>
                <c:pt idx="4">
                  <c:v>6.1009019923360733E-2</c:v>
                </c:pt>
                <c:pt idx="5">
                  <c:v>-6.1009019923360559E-2</c:v>
                </c:pt>
                <c:pt idx="6">
                  <c:v>-0.18117333157176424</c:v>
                </c:pt>
                <c:pt idx="7">
                  <c:v>-0.29583278321848949</c:v>
                </c:pt>
                <c:pt idx="8">
                  <c:v>-0.40150350544573227</c:v>
                </c:pt>
                <c:pt idx="9">
                  <c:v>-0.49497474683058318</c:v>
                </c:pt>
                <c:pt idx="10">
                  <c:v>-0.57340643100229405</c:v>
                </c:pt>
                <c:pt idx="11">
                  <c:v>-0.63441545092565499</c:v>
                </c:pt>
                <c:pt idx="12">
                  <c:v>-0.67614807840234781</c:v>
                </c:pt>
                <c:pt idx="13">
                  <c:v>-0.69733628866422182</c:v>
                </c:pt>
                <c:pt idx="14">
                  <c:v>-0.69733628866422182</c:v>
                </c:pt>
                <c:pt idx="15">
                  <c:v>-0.67614807840234781</c:v>
                </c:pt>
                <c:pt idx="16">
                  <c:v>-0.6344154509256551</c:v>
                </c:pt>
                <c:pt idx="17">
                  <c:v>-0.57340643100229427</c:v>
                </c:pt>
                <c:pt idx="18">
                  <c:v>-0.49497474683058335</c:v>
                </c:pt>
                <c:pt idx="19">
                  <c:v>-0.40150350544573199</c:v>
                </c:pt>
                <c:pt idx="20">
                  <c:v>-0.29583278321848944</c:v>
                </c:pt>
                <c:pt idx="21">
                  <c:v>-0.18117333157176446</c:v>
                </c:pt>
                <c:pt idx="22">
                  <c:v>-6.1009019923360816E-2</c:v>
                </c:pt>
                <c:pt idx="23">
                  <c:v>6.1009019923360476E-2</c:v>
                </c:pt>
                <c:pt idx="24">
                  <c:v>0.18117333157176416</c:v>
                </c:pt>
                <c:pt idx="25">
                  <c:v>0.2958327832184891</c:v>
                </c:pt>
                <c:pt idx="26">
                  <c:v>0.40150350544573221</c:v>
                </c:pt>
                <c:pt idx="27">
                  <c:v>0.49497474683058312</c:v>
                </c:pt>
                <c:pt idx="28">
                  <c:v>0.57340643100229394</c:v>
                </c:pt>
                <c:pt idx="29">
                  <c:v>0.63441545092565477</c:v>
                </c:pt>
                <c:pt idx="30">
                  <c:v>0.67614807840234781</c:v>
                </c:pt>
                <c:pt idx="31">
                  <c:v>0.69733628866422182</c:v>
                </c:pt>
                <c:pt idx="32">
                  <c:v>0.69733628866422182</c:v>
                </c:pt>
                <c:pt idx="33">
                  <c:v>0.67614807840234781</c:v>
                </c:pt>
                <c:pt idx="34">
                  <c:v>0.6344154509256551</c:v>
                </c:pt>
                <c:pt idx="35">
                  <c:v>0.5734064310022946</c:v>
                </c:pt>
                <c:pt idx="36">
                  <c:v>0.49497474683058379</c:v>
                </c:pt>
                <c:pt idx="37">
                  <c:v>0.40150350544573304</c:v>
                </c:pt>
                <c:pt idx="38">
                  <c:v>0.29583278321848949</c:v>
                </c:pt>
                <c:pt idx="39">
                  <c:v>0.18117333157176574</c:v>
                </c:pt>
                <c:pt idx="40">
                  <c:v>6.1009019923360906E-2</c:v>
                </c:pt>
                <c:pt idx="41">
                  <c:v>-6.1009019923360393E-2</c:v>
                </c:pt>
                <c:pt idx="42">
                  <c:v>-0.18117333157176529</c:v>
                </c:pt>
                <c:pt idx="43">
                  <c:v>-0.29583278321848905</c:v>
                </c:pt>
                <c:pt idx="44">
                  <c:v>-0.40150350544573266</c:v>
                </c:pt>
                <c:pt idx="45">
                  <c:v>-0.49497474683058351</c:v>
                </c:pt>
                <c:pt idx="46">
                  <c:v>-0.57340643100229427</c:v>
                </c:pt>
                <c:pt idx="47">
                  <c:v>-0.63441545092565499</c:v>
                </c:pt>
                <c:pt idx="48">
                  <c:v>-0.6761480784023477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BE-49D0-826B-2B6C5AF2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43680"/>
        <c:axId val="81170432"/>
      </c:scatterChart>
      <c:valAx>
        <c:axId val="81143680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41391462891552472"/>
              <c:y val="0.934458954574042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170432"/>
        <c:crosses val="autoZero"/>
        <c:crossBetween val="midCat"/>
        <c:majorUnit val="90"/>
        <c:minorUnit val="30"/>
      </c:valAx>
      <c:valAx>
        <c:axId val="8117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4.6211973452469496E-3"/>
              <c:y val="0.362245739570812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143680"/>
        <c:crosses val="autoZero"/>
        <c:crossBetween val="midCat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03766707920498E-2"/>
          <c:y val="6.4481175415376873E-2"/>
          <c:w val="0.86769939232678772"/>
          <c:h val="0.89015642489672531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381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Programm!$O$201:$P$201</c:f>
              <c:numCache>
                <c:formatCode>General</c:formatCode>
                <c:ptCount val="2"/>
                <c:pt idx="0">
                  <c:v>0</c:v>
                </c:pt>
                <c:pt idx="1">
                  <c:v>1.0336618828644994</c:v>
                </c:pt>
              </c:numCache>
            </c:numRef>
          </c:xVal>
          <c:yVal>
            <c:numRef>
              <c:f>Programm!$O$202:$P$202</c:f>
              <c:numCache>
                <c:formatCode>General</c:formatCode>
                <c:ptCount val="2"/>
                <c:pt idx="0">
                  <c:v>0</c:v>
                </c:pt>
                <c:pt idx="1">
                  <c:v>0.37622215765823563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B5-4CC7-893D-9A1AFD4A219C}"/>
            </c:ext>
          </c:extLst>
        </c:ser>
        <c:ser>
          <c:idx val="1"/>
          <c:order val="1"/>
          <c:tx>
            <c:v>V2</c:v>
          </c:tx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Programm!$O$204:$P$204</c:f>
              <c:numCache>
                <c:formatCode>General</c:formatCode>
                <c:ptCount val="2"/>
                <c:pt idx="0">
                  <c:v>0</c:v>
                </c:pt>
                <c:pt idx="1">
                  <c:v>-1.286405877654051E-16</c:v>
                </c:pt>
              </c:numCache>
            </c:numRef>
          </c:xVal>
          <c:yVal>
            <c:numRef>
              <c:f>Programm!$O$205:$P$205</c:f>
              <c:numCache>
                <c:formatCode>General</c:formatCode>
                <c:ptCount val="2"/>
                <c:pt idx="0">
                  <c:v>0</c:v>
                </c:pt>
                <c:pt idx="1">
                  <c:v>-0.7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B5-4CC7-893D-9A1AFD4A219C}"/>
            </c:ext>
          </c:extLst>
        </c:ser>
        <c:ser>
          <c:idx val="2"/>
          <c:order val="2"/>
          <c:tx>
            <c:v>V3</c:v>
          </c:tx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Programm!$O$207:$P$207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-0.49497474683058318</c:v>
                </c:pt>
              </c:numCache>
            </c:numRef>
          </c:xVal>
          <c:yVal>
            <c:numRef>
              <c:f>Programm!$O$208:$P$208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B5-4CC7-893D-9A1AFD4A2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85632"/>
        <c:axId val="80887808"/>
      </c:scatterChart>
      <c:valAx>
        <c:axId val="80885632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1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10" b="0" i="0" baseline="0"/>
                  <a:t>Re</a:t>
                </a:r>
              </a:p>
            </c:rich>
          </c:tx>
          <c:layout>
            <c:manualLayout>
              <c:xMode val="edge"/>
              <c:yMode val="edge"/>
              <c:x val="0.85182570803612279"/>
              <c:y val="0.451735568000758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0887808"/>
        <c:crosses val="autoZero"/>
        <c:crossBetween val="midCat"/>
        <c:majorUnit val="0.5"/>
        <c:minorUnit val="0.1"/>
      </c:valAx>
      <c:valAx>
        <c:axId val="80887808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Im</a:t>
                </a:r>
              </a:p>
            </c:rich>
          </c:tx>
          <c:layout>
            <c:manualLayout>
              <c:xMode val="edge"/>
              <c:yMode val="edge"/>
              <c:x val="0.44399637803735492"/>
              <c:y val="0.10217933853260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0885632"/>
        <c:crosses val="autoZero"/>
        <c:crossBetween val="midCat"/>
        <c:majorUnit val="0.5"/>
        <c:minorUnit val="0.1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43744002059225E-2"/>
          <c:y val="6.1516020767932209E-2"/>
          <c:w val="0.71252561219798149"/>
          <c:h val="0.89426507370501218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1905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Programm!$O$201:$P$201</c:f>
              <c:numCache>
                <c:formatCode>General</c:formatCode>
                <c:ptCount val="2"/>
                <c:pt idx="0">
                  <c:v>0</c:v>
                </c:pt>
                <c:pt idx="1">
                  <c:v>1.0336618828644994</c:v>
                </c:pt>
              </c:numCache>
            </c:numRef>
          </c:xVal>
          <c:yVal>
            <c:numRef>
              <c:f>Programm!$O$202:$P$202</c:f>
              <c:numCache>
                <c:formatCode>General</c:formatCode>
                <c:ptCount val="2"/>
                <c:pt idx="0">
                  <c:v>0</c:v>
                </c:pt>
                <c:pt idx="1">
                  <c:v>0.37622215765823563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1-497E-B902-824E290A488C}"/>
            </c:ext>
          </c:extLst>
        </c:ser>
        <c:ser>
          <c:idx val="1"/>
          <c:order val="1"/>
          <c:tx>
            <c:v>V2</c:v>
          </c:tx>
          <c:spPr>
            <a:ln w="1905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Programm!$O$204:$P$204</c:f>
              <c:numCache>
                <c:formatCode>General</c:formatCode>
                <c:ptCount val="2"/>
                <c:pt idx="0">
                  <c:v>0</c:v>
                </c:pt>
                <c:pt idx="1">
                  <c:v>-1.286405877654051E-16</c:v>
                </c:pt>
              </c:numCache>
            </c:numRef>
          </c:xVal>
          <c:yVal>
            <c:numRef>
              <c:f>Programm!$O$205:$P$205</c:f>
              <c:numCache>
                <c:formatCode>General</c:formatCode>
                <c:ptCount val="2"/>
                <c:pt idx="0">
                  <c:v>0</c:v>
                </c:pt>
                <c:pt idx="1">
                  <c:v>-0.7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1-497E-B902-824E290A488C}"/>
            </c:ext>
          </c:extLst>
        </c:ser>
        <c:ser>
          <c:idx val="2"/>
          <c:order val="2"/>
          <c:tx>
            <c:v>V3</c:v>
          </c:tx>
          <c:spPr>
            <a:ln w="1905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Programm!$O$207:$P$207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-0.49497474683058318</c:v>
                </c:pt>
              </c:numCache>
            </c:numRef>
          </c:xVal>
          <c:yVal>
            <c:numRef>
              <c:f>Programm!$O$208:$P$208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11-497E-B902-824E290A488C}"/>
            </c:ext>
          </c:extLst>
        </c:ser>
        <c:ser>
          <c:idx val="3"/>
          <c:order val="3"/>
          <c:tx>
            <c:v>V2'</c:v>
          </c:tx>
          <c:spPr>
            <a:ln w="12700">
              <a:solidFill>
                <a:srgbClr val="FF000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Programm!$O$210:$P$210</c:f>
              <c:numCache>
                <c:formatCode>General</c:formatCode>
                <c:ptCount val="2"/>
                <c:pt idx="0">
                  <c:v>1.0336618828644994</c:v>
                </c:pt>
                <c:pt idx="1">
                  <c:v>1.0336618828644992</c:v>
                </c:pt>
              </c:numCache>
            </c:numRef>
          </c:xVal>
          <c:yVal>
            <c:numRef>
              <c:f>Programm!$O$211:$P$211</c:f>
              <c:numCache>
                <c:formatCode>General</c:formatCode>
                <c:ptCount val="2"/>
                <c:pt idx="0">
                  <c:v>0.37622215765823563</c:v>
                </c:pt>
                <c:pt idx="1">
                  <c:v>-0.32377784234176432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11-497E-B902-824E290A488C}"/>
            </c:ext>
          </c:extLst>
        </c:ser>
        <c:ser>
          <c:idx val="4"/>
          <c:order val="4"/>
          <c:tx>
            <c:v>V3'</c:v>
          </c:tx>
          <c:spPr>
            <a:ln w="12700">
              <a:solidFill>
                <a:srgbClr val="00B05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Programm!$Q$210:$R$210</c:f>
              <c:numCache>
                <c:formatCode>General</c:formatCode>
                <c:ptCount val="2"/>
                <c:pt idx="0">
                  <c:v>1.0336618828644992</c:v>
                </c:pt>
                <c:pt idx="1">
                  <c:v>0.53868713603391605</c:v>
                </c:pt>
              </c:numCache>
            </c:numRef>
          </c:xVal>
          <c:yVal>
            <c:numRef>
              <c:f>Programm!$Q$211:$R$211</c:f>
              <c:numCache>
                <c:formatCode>General</c:formatCode>
                <c:ptCount val="2"/>
                <c:pt idx="0">
                  <c:v>-0.32377784234176432</c:v>
                </c:pt>
                <c:pt idx="1">
                  <c:v>0.17119690448881897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11-497E-B902-824E290A488C}"/>
            </c:ext>
          </c:extLst>
        </c:ser>
        <c:ser>
          <c:idx val="5"/>
          <c:order val="5"/>
          <c:tx>
            <c:v>V1+V2+V3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Programm!$U$210:$V$210</c:f>
              <c:numCache>
                <c:formatCode>General</c:formatCode>
                <c:ptCount val="2"/>
                <c:pt idx="0">
                  <c:v>0</c:v>
                </c:pt>
                <c:pt idx="1">
                  <c:v>0.53868713603391605</c:v>
                </c:pt>
              </c:numCache>
            </c:numRef>
          </c:xVal>
          <c:yVal>
            <c:numRef>
              <c:f>Programm!$U$211:$V$211</c:f>
              <c:numCache>
                <c:formatCode>General</c:formatCode>
                <c:ptCount val="2"/>
                <c:pt idx="0">
                  <c:v>0</c:v>
                </c:pt>
                <c:pt idx="1">
                  <c:v>0.17119690448881897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11-497E-B902-824E290A488C}"/>
            </c:ext>
          </c:extLst>
        </c:ser>
        <c:ser>
          <c:idx val="6"/>
          <c:order val="6"/>
          <c:tx>
            <c:v>V0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Programm!$S$210:$T$210</c:f>
              <c:numCache>
                <c:formatCode>General</c:formatCode>
                <c:ptCount val="2"/>
                <c:pt idx="0">
                  <c:v>0</c:v>
                </c:pt>
                <c:pt idx="1">
                  <c:v>0.17956237867797201</c:v>
                </c:pt>
              </c:numCache>
            </c:numRef>
          </c:xVal>
          <c:yVal>
            <c:numRef>
              <c:f>Programm!$S$211:$T$211</c:f>
              <c:numCache>
                <c:formatCode>General</c:formatCode>
                <c:ptCount val="2"/>
                <c:pt idx="0">
                  <c:v>0</c:v>
                </c:pt>
                <c:pt idx="1">
                  <c:v>5.7065634829606325E-2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11-497E-B902-824E290A488C}"/>
            </c:ext>
          </c:extLst>
        </c:ser>
        <c:ser>
          <c:idx val="7"/>
          <c:order val="7"/>
          <c:tx>
            <c:v>-V0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Programm!$O$213:$P$213</c:f>
              <c:numCache>
                <c:formatCode>General</c:formatCode>
                <c:ptCount val="2"/>
                <c:pt idx="0">
                  <c:v>0</c:v>
                </c:pt>
                <c:pt idx="1">
                  <c:v>-0.17956237867797201</c:v>
                </c:pt>
              </c:numCache>
            </c:numRef>
          </c:xVal>
          <c:yVal>
            <c:numRef>
              <c:f>Programm!$O$214:$P$214</c:f>
              <c:numCache>
                <c:formatCode>General</c:formatCode>
                <c:ptCount val="2"/>
                <c:pt idx="0">
                  <c:v>0</c:v>
                </c:pt>
                <c:pt idx="1">
                  <c:v>-5.7065634829606325E-2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11-497E-B902-824E290A488C}"/>
            </c:ext>
          </c:extLst>
        </c:ser>
        <c:ser>
          <c:idx val="8"/>
          <c:order val="8"/>
          <c:tx>
            <c:v>V1-V0</c:v>
          </c:tx>
          <c:spPr>
            <a:ln w="12700">
              <a:solidFill>
                <a:schemeClr val="tx1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Programm!$O$216:$P$216</c:f>
              <c:numCache>
                <c:formatCode>General</c:formatCode>
                <c:ptCount val="2"/>
                <c:pt idx="0">
                  <c:v>1.0336618828644994</c:v>
                </c:pt>
                <c:pt idx="1">
                  <c:v>0.85409950418652747</c:v>
                </c:pt>
              </c:numCache>
            </c:numRef>
          </c:xVal>
          <c:yVal>
            <c:numRef>
              <c:f>Programm!$O$217:$P$217</c:f>
              <c:numCache>
                <c:formatCode>General</c:formatCode>
                <c:ptCount val="2"/>
                <c:pt idx="0">
                  <c:v>0.37622215765823563</c:v>
                </c:pt>
                <c:pt idx="1">
                  <c:v>0.31915652282862933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11-497E-B902-824E290A488C}"/>
            </c:ext>
          </c:extLst>
        </c:ser>
        <c:ser>
          <c:idx val="9"/>
          <c:order val="9"/>
          <c:tx>
            <c:v>Valpha</c:v>
          </c:tx>
          <c:spPr>
            <a:ln w="38100">
              <a:solidFill>
                <a:srgbClr val="00FF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Programm!$O$219:$P$219</c:f>
              <c:numCache>
                <c:formatCode>General</c:formatCode>
                <c:ptCount val="2"/>
                <c:pt idx="0">
                  <c:v>0</c:v>
                </c:pt>
                <c:pt idx="1">
                  <c:v>0.85409950418652747</c:v>
                </c:pt>
              </c:numCache>
            </c:numRef>
          </c:xVal>
          <c:yVal>
            <c:numRef>
              <c:f>Programm!$O$220:$P$220</c:f>
              <c:numCache>
                <c:formatCode>General</c:formatCode>
                <c:ptCount val="2"/>
                <c:pt idx="0">
                  <c:v>0</c:v>
                </c:pt>
                <c:pt idx="1">
                  <c:v>0.31915652282862933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F11-497E-B902-824E290A488C}"/>
            </c:ext>
          </c:extLst>
        </c:ser>
        <c:ser>
          <c:idx val="11"/>
          <c:order val="10"/>
          <c:tx>
            <c:v>-V3</c:v>
          </c:tx>
          <c:spPr>
            <a:ln w="12700">
              <a:solidFill>
                <a:srgbClr val="00B05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Programm!$O$222:$P$222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0.49497474683058318</c:v>
                </c:pt>
              </c:numCache>
            </c:numRef>
          </c:xVal>
          <c:yVal>
            <c:numRef>
              <c:f>Programm!$O$223:$P$223</c:f>
              <c:numCache>
                <c:formatCode>General</c:formatCode>
                <c:ptCount val="2"/>
                <c:pt idx="0">
                  <c:v>0</c:v>
                </c:pt>
                <c:pt idx="1">
                  <c:v>-0.49497474683058329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F11-497E-B902-824E290A488C}"/>
            </c:ext>
          </c:extLst>
        </c:ser>
        <c:ser>
          <c:idx val="12"/>
          <c:order val="11"/>
          <c:tx>
            <c:v>V2-V3</c:v>
          </c:tx>
          <c:spPr>
            <a:ln w="12700">
              <a:solidFill>
                <a:srgbClr val="00B050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Programm!$O$225:$P$225</c:f>
              <c:numCache>
                <c:formatCode>General</c:formatCode>
                <c:ptCount val="2"/>
                <c:pt idx="0">
                  <c:v>-1.286405877654051E-16</c:v>
                </c:pt>
                <c:pt idx="1">
                  <c:v>0.49497474683058307</c:v>
                </c:pt>
              </c:numCache>
            </c:numRef>
          </c:xVal>
          <c:yVal>
            <c:numRef>
              <c:f>Programm!$O$226:$P$226</c:f>
              <c:numCache>
                <c:formatCode>General</c:formatCode>
                <c:ptCount val="2"/>
                <c:pt idx="0">
                  <c:v>-0.7</c:v>
                </c:pt>
                <c:pt idx="1">
                  <c:v>-1.1949747468305834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F11-497E-B902-824E290A488C}"/>
            </c:ext>
          </c:extLst>
        </c:ser>
        <c:ser>
          <c:idx val="13"/>
          <c:order val="12"/>
          <c:tx>
            <c:v>1,732Vbeta</c:v>
          </c:tx>
          <c:spPr>
            <a:ln w="12700">
              <a:solidFill>
                <a:srgbClr val="FF00FF"/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Programm!$O$228:$P$228</c:f>
              <c:numCache>
                <c:formatCode>General</c:formatCode>
                <c:ptCount val="2"/>
                <c:pt idx="0">
                  <c:v>0</c:v>
                </c:pt>
                <c:pt idx="1">
                  <c:v>0.49497474683058307</c:v>
                </c:pt>
              </c:numCache>
            </c:numRef>
          </c:xVal>
          <c:yVal>
            <c:numRef>
              <c:f>Programm!$O$229:$P$229</c:f>
              <c:numCache>
                <c:formatCode>General</c:formatCode>
                <c:ptCount val="2"/>
                <c:pt idx="0">
                  <c:v>0</c:v>
                </c:pt>
                <c:pt idx="1">
                  <c:v>-1.1949747468305834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F11-497E-B902-824E290A488C}"/>
            </c:ext>
          </c:extLst>
        </c:ser>
        <c:ser>
          <c:idx val="14"/>
          <c:order val="13"/>
          <c:tx>
            <c:v>Vbeta</c:v>
          </c:tx>
          <c:spPr>
            <a:ln w="38100">
              <a:solidFill>
                <a:srgbClr val="FF00FF"/>
              </a:solidFill>
              <a:tailEnd type="triangle"/>
            </a:ln>
          </c:spPr>
          <c:marker>
            <c:symbol val="none"/>
          </c:marker>
          <c:xVal>
            <c:numRef>
              <c:f>Programm!$O$231:$P$231</c:f>
              <c:numCache>
                <c:formatCode>General</c:formatCode>
                <c:ptCount val="2"/>
                <c:pt idx="0">
                  <c:v>0</c:v>
                </c:pt>
                <c:pt idx="1">
                  <c:v>0.28578218639179159</c:v>
                </c:pt>
              </c:numCache>
            </c:numRef>
          </c:xVal>
          <c:yVal>
            <c:numRef>
              <c:f>Programm!$O$232:$P$232</c:f>
              <c:numCache>
                <c:formatCode>General</c:formatCode>
                <c:ptCount val="2"/>
                <c:pt idx="0">
                  <c:v>0</c:v>
                </c:pt>
                <c:pt idx="1">
                  <c:v>-0.68993923027169946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F11-497E-B902-824E290A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81856"/>
        <c:axId val="90284032"/>
      </c:scatterChart>
      <c:valAx>
        <c:axId val="90281856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Re</a:t>
                </a:r>
              </a:p>
            </c:rich>
          </c:tx>
          <c:layout>
            <c:manualLayout>
              <c:xMode val="edge"/>
              <c:yMode val="edge"/>
              <c:x val="0.69711212850072224"/>
              <c:y val="0.44844637016943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0284032"/>
        <c:crosses val="autoZero"/>
        <c:crossBetween val="midCat"/>
        <c:majorUnit val="0.5"/>
        <c:minorUnit val="0.1"/>
      </c:valAx>
      <c:valAx>
        <c:axId val="9028403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200" b="0"/>
                  <a:t>Im</a:t>
                </a:r>
              </a:p>
            </c:rich>
          </c:tx>
          <c:layout>
            <c:manualLayout>
              <c:xMode val="edge"/>
              <c:yMode val="edge"/>
              <c:x val="0.34382709889456037"/>
              <c:y val="8.41981321257597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0281856"/>
        <c:crosses val="autoZero"/>
        <c:crossBetween val="midCat"/>
        <c:majorUnit val="0.5"/>
        <c:minorUnit val="0.1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39019606563067"/>
          <c:y val="0.18367209746635604"/>
          <c:w val="0.1779255262100102"/>
          <c:h val="0.6135149251282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8" horiz="1" max="15" page="10" val="11"/>
</file>

<file path=xl/ctrlProps/ctrlProp2.xml><?xml version="1.0" encoding="utf-8"?>
<formControlPr xmlns="http://schemas.microsoft.com/office/spreadsheetml/2009/9/main" objectType="Scroll" dx="16" fmlaLink="$E$8" horiz="1" inc="5" max="360" page="10" val="20"/>
</file>

<file path=xl/ctrlProps/ctrlProp3.xml><?xml version="1.0" encoding="utf-8"?>
<formControlPr xmlns="http://schemas.microsoft.com/office/spreadsheetml/2009/9/main" objectType="Scroll" dx="16" fmlaLink="$F$8" horiz="1" max="15" page="10" val="7"/>
</file>

<file path=xl/ctrlProps/ctrlProp4.xml><?xml version="1.0" encoding="utf-8"?>
<formControlPr xmlns="http://schemas.microsoft.com/office/spreadsheetml/2009/9/main" objectType="Scroll" dx="16" fmlaLink="$G$8" horiz="1" inc="5" max="360" page="10" val="270"/>
</file>

<file path=xl/ctrlProps/ctrlProp5.xml><?xml version="1.0" encoding="utf-8"?>
<formControlPr xmlns="http://schemas.microsoft.com/office/spreadsheetml/2009/9/main" objectType="Scroll" dx="16" fmlaLink="$H$8" horiz="1" max="15" page="10" val="7"/>
</file>

<file path=xl/ctrlProps/ctrlProp6.xml><?xml version="1.0" encoding="utf-8"?>
<formControlPr xmlns="http://schemas.microsoft.com/office/spreadsheetml/2009/9/main" objectType="Scroll" dx="16" fmlaLink="$I$8" horiz="1" inc="5" max="360" page="10" val="13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76201</xdr:rowOff>
    </xdr:from>
    <xdr:to>
      <xdr:col>10</xdr:col>
      <xdr:colOff>254000</xdr:colOff>
      <xdr:row>20</xdr:row>
      <xdr:rowOff>38100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875392</xdr:colOff>
      <xdr:row>20</xdr:row>
      <xdr:rowOff>44300</xdr:rowOff>
    </xdr:from>
    <xdr:to>
      <xdr:col>10</xdr:col>
      <xdr:colOff>252975</xdr:colOff>
      <xdr:row>43</xdr:row>
      <xdr:rowOff>141550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44978</xdr:rowOff>
    </xdr:from>
    <xdr:to>
      <xdr:col>5</xdr:col>
      <xdr:colOff>878417</xdr:colOff>
      <xdr:row>43</xdr:row>
      <xdr:rowOff>142228</xdr:rowOff>
    </xdr:to>
    <xdr:graphicFrame macro="">
      <xdr:nvGraphicFramePr>
        <xdr:cNvPr id="1043" name="Chart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0</xdr:row>
          <xdr:rowOff>7620</xdr:rowOff>
        </xdr:from>
        <xdr:to>
          <xdr:col>2</xdr:col>
          <xdr:colOff>845820</xdr:colOff>
          <xdr:row>1</xdr:row>
          <xdr:rowOff>7620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0</xdr:row>
          <xdr:rowOff>7620</xdr:rowOff>
        </xdr:from>
        <xdr:to>
          <xdr:col>3</xdr:col>
          <xdr:colOff>861060</xdr:colOff>
          <xdr:row>1</xdr:row>
          <xdr:rowOff>7620</xdr:rowOff>
        </xdr:to>
        <xdr:sp macro="" textlink="">
          <xdr:nvSpPr>
            <xdr:cNvPr id="1045" name="Scroll Bar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0</xdr:row>
          <xdr:rowOff>7620</xdr:rowOff>
        </xdr:from>
        <xdr:to>
          <xdr:col>4</xdr:col>
          <xdr:colOff>861060</xdr:colOff>
          <xdr:row>1</xdr:row>
          <xdr:rowOff>7620</xdr:rowOff>
        </xdr:to>
        <xdr:sp macro="" textlink="">
          <xdr:nvSpPr>
            <xdr:cNvPr id="1046" name="Scroll Bar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0</xdr:row>
          <xdr:rowOff>7620</xdr:rowOff>
        </xdr:from>
        <xdr:to>
          <xdr:col>5</xdr:col>
          <xdr:colOff>838200</xdr:colOff>
          <xdr:row>1</xdr:row>
          <xdr:rowOff>7620</xdr:rowOff>
        </xdr:to>
        <xdr:sp macro="" textlink="">
          <xdr:nvSpPr>
            <xdr:cNvPr id="1047" name="Scroll Bar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0</xdr:row>
          <xdr:rowOff>7620</xdr:rowOff>
        </xdr:from>
        <xdr:to>
          <xdr:col>6</xdr:col>
          <xdr:colOff>838200</xdr:colOff>
          <xdr:row>1</xdr:row>
          <xdr:rowOff>7620</xdr:rowOff>
        </xdr:to>
        <xdr:sp macro="" textlink="">
          <xdr:nvSpPr>
            <xdr:cNvPr id="1048" name="Scroll Ba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0</xdr:row>
          <xdr:rowOff>7620</xdr:rowOff>
        </xdr:from>
        <xdr:to>
          <xdr:col>7</xdr:col>
          <xdr:colOff>838200</xdr:colOff>
          <xdr:row>1</xdr:row>
          <xdr:rowOff>7620</xdr:rowOff>
        </xdr:to>
        <xdr:sp macro="" textlink="">
          <xdr:nvSpPr>
            <xdr:cNvPr id="1049" name="Scroll Bar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119061</xdr:colOff>
      <xdr:row>1</xdr:row>
      <xdr:rowOff>9526</xdr:rowOff>
    </xdr:from>
    <xdr:to>
      <xdr:col>18</xdr:col>
      <xdr:colOff>381000</xdr:colOff>
      <xdr:row>17</xdr:row>
      <xdr:rowOff>27518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617978" y="200026"/>
          <a:ext cx="4495272" cy="3076575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560917</xdr:colOff>
      <xdr:row>31</xdr:row>
      <xdr:rowOff>95250</xdr:rowOff>
    </xdr:from>
    <xdr:to>
      <xdr:col>16</xdr:col>
      <xdr:colOff>538656</xdr:colOff>
      <xdr:row>39</xdr:row>
      <xdr:rowOff>57150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4084" y="6011333"/>
          <a:ext cx="1702822" cy="1390650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9" name="Textplatzhalter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39158</xdr:colOff>
      <xdr:row>40</xdr:row>
      <xdr:rowOff>31750</xdr:rowOff>
    </xdr:from>
    <xdr:to>
      <xdr:col>13</xdr:col>
      <xdr:colOff>116416</xdr:colOff>
      <xdr:row>42</xdr:row>
      <xdr:rowOff>29965</xdr:rowOff>
    </xdr:to>
    <xdr:pic>
      <xdr:nvPicPr>
        <xdr:cNvPr id="20" name="Grafik 19" descr="imag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991" y="7524750"/>
          <a:ext cx="1040342" cy="347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45</xdr:row>
      <xdr:rowOff>20307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8"/>
  <sheetViews>
    <sheetView zoomScale="90" zoomScaleNormal="90" workbookViewId="0">
      <selection activeCell="K4" sqref="K4"/>
    </sheetView>
  </sheetViews>
  <sheetFormatPr baseColWidth="10" defaultColWidth="11.44140625" defaultRowHeight="13.2" x14ac:dyDescent="0.25"/>
  <cols>
    <col min="1" max="1" width="12.33203125" style="1" bestFit="1" customWidth="1"/>
    <col min="2" max="2" width="12.44140625" style="1" bestFit="1" customWidth="1"/>
    <col min="3" max="3" width="14.5546875" style="1" bestFit="1" customWidth="1"/>
    <col min="4" max="4" width="14.88671875" style="1" bestFit="1" customWidth="1"/>
    <col min="5" max="5" width="15" style="1" bestFit="1" customWidth="1"/>
    <col min="6" max="6" width="14.88671875" style="1" bestFit="1" customWidth="1"/>
    <col min="7" max="7" width="15" style="1" bestFit="1" customWidth="1"/>
    <col min="8" max="8" width="14.5546875" style="1" bestFit="1" customWidth="1"/>
    <col min="9" max="9" width="14.88671875" style="1" bestFit="1" customWidth="1"/>
    <col min="10" max="10" width="14.5546875" style="1" bestFit="1" customWidth="1"/>
    <col min="11" max="11" width="29.33203125" style="1" customWidth="1"/>
    <col min="12" max="12" width="23.6640625" style="1" customWidth="1"/>
    <col min="13" max="13" width="14.44140625" style="1" bestFit="1" customWidth="1"/>
    <col min="14" max="14" width="14.6640625" style="1" bestFit="1" customWidth="1"/>
    <col min="15" max="15" width="14.44140625" style="1" bestFit="1" customWidth="1"/>
    <col min="16" max="16" width="11.44140625" style="2"/>
    <col min="17" max="17" width="11.44140625" style="1"/>
    <col min="18" max="16384" width="11.44140625" style="2"/>
  </cols>
  <sheetData>
    <row r="1" spans="3:20" ht="14.4" x14ac:dyDescent="0.3">
      <c r="C1" s="18"/>
      <c r="D1" s="18"/>
      <c r="E1" s="18"/>
      <c r="F1" s="18"/>
      <c r="G1" s="18"/>
      <c r="H1" s="18"/>
      <c r="J1" s="18"/>
      <c r="M1" s="12"/>
      <c r="N1" s="12"/>
      <c r="O1" s="12"/>
      <c r="P1" s="12"/>
      <c r="Q1" s="12"/>
      <c r="R1" s="12"/>
      <c r="S1" s="12"/>
      <c r="T1" s="13"/>
    </row>
    <row r="2" spans="3:20" ht="14.4" x14ac:dyDescent="0.3">
      <c r="C2" s="3" t="s">
        <v>24</v>
      </c>
      <c r="D2" s="3" t="s">
        <v>25</v>
      </c>
      <c r="E2" s="10" t="s">
        <v>26</v>
      </c>
      <c r="F2" s="10" t="s">
        <v>27</v>
      </c>
      <c r="G2" s="11" t="s">
        <v>28</v>
      </c>
      <c r="H2" s="11" t="s">
        <v>29</v>
      </c>
      <c r="M2" s="12"/>
      <c r="N2" s="12"/>
      <c r="O2" s="12"/>
      <c r="P2" s="12"/>
      <c r="Q2" s="12"/>
      <c r="R2" s="12"/>
      <c r="S2" s="12"/>
      <c r="T2" s="13"/>
    </row>
    <row r="3" spans="3:20" ht="15.6" x14ac:dyDescent="0.3">
      <c r="C3" s="19">
        <f>D8/10</f>
        <v>1.1000000000000001</v>
      </c>
      <c r="D3" s="19">
        <f>E8</f>
        <v>20</v>
      </c>
      <c r="E3" s="19">
        <f>F8/10</f>
        <v>0.7</v>
      </c>
      <c r="F3" s="19">
        <f>G8</f>
        <v>270</v>
      </c>
      <c r="G3" s="19">
        <f>H8/10</f>
        <v>0.7</v>
      </c>
      <c r="H3" s="19">
        <f>I8</f>
        <v>135</v>
      </c>
      <c r="M3" s="12"/>
      <c r="N3" s="12"/>
      <c r="O3" s="12"/>
      <c r="P3" s="12"/>
      <c r="Q3" s="12"/>
      <c r="R3" s="12"/>
      <c r="S3" s="12"/>
      <c r="T3" s="13"/>
    </row>
    <row r="4" spans="3:20" ht="14.4" x14ac:dyDescent="0.3">
      <c r="M4" s="12"/>
      <c r="N4" s="12"/>
      <c r="O4" s="12"/>
      <c r="P4" s="12"/>
      <c r="Q4" s="12"/>
      <c r="R4" s="12"/>
      <c r="S4" s="12"/>
      <c r="T4" s="13"/>
    </row>
    <row r="5" spans="3:20" ht="14.4" x14ac:dyDescent="0.3">
      <c r="M5" s="12"/>
      <c r="N5" s="14">
        <v>75</v>
      </c>
      <c r="O5" s="15"/>
      <c r="P5" s="12"/>
      <c r="Q5" s="12"/>
      <c r="R5" s="12"/>
      <c r="S5" s="12"/>
      <c r="T5" s="13"/>
    </row>
    <row r="6" spans="3:20" ht="14.4" x14ac:dyDescent="0.3">
      <c r="M6" s="12"/>
      <c r="N6" s="12"/>
      <c r="O6" s="12"/>
      <c r="P6" s="12"/>
      <c r="Q6" s="12"/>
      <c r="R6" s="12"/>
      <c r="S6" s="12"/>
      <c r="T6" s="13"/>
    </row>
    <row r="7" spans="3:20" ht="14.4" x14ac:dyDescent="0.3">
      <c r="M7" s="15"/>
      <c r="N7" s="12"/>
      <c r="O7" s="12"/>
      <c r="P7" s="12"/>
      <c r="Q7" s="12"/>
      <c r="R7" s="12"/>
      <c r="S7" s="15"/>
      <c r="T7" s="13"/>
    </row>
    <row r="8" spans="3:20" ht="14.4" x14ac:dyDescent="0.3">
      <c r="D8" s="9">
        <v>11</v>
      </c>
      <c r="E8" s="9">
        <v>20</v>
      </c>
      <c r="F8" s="9">
        <v>7</v>
      </c>
      <c r="G8" s="9">
        <v>270</v>
      </c>
      <c r="H8" s="9">
        <v>7</v>
      </c>
      <c r="I8" s="9">
        <v>135</v>
      </c>
      <c r="M8" s="12"/>
      <c r="N8" s="12"/>
      <c r="O8" s="12"/>
      <c r="P8" s="12"/>
      <c r="Q8" s="12"/>
      <c r="R8" s="12"/>
      <c r="S8" s="12"/>
      <c r="T8" s="13"/>
    </row>
    <row r="9" spans="3:20" ht="14.4" x14ac:dyDescent="0.3">
      <c r="M9" s="12"/>
      <c r="N9" s="12"/>
      <c r="O9" s="12"/>
      <c r="P9" s="12"/>
      <c r="Q9" s="12"/>
      <c r="R9" s="12"/>
      <c r="S9" s="12"/>
      <c r="T9" s="13"/>
    </row>
    <row r="10" spans="3:20" ht="14.4" x14ac:dyDescent="0.3">
      <c r="M10" s="12"/>
      <c r="N10" s="12"/>
      <c r="O10" s="12"/>
      <c r="P10" s="12"/>
      <c r="Q10" s="12"/>
      <c r="R10" s="12"/>
      <c r="S10" s="12"/>
      <c r="T10" s="13"/>
    </row>
    <row r="11" spans="3:20" ht="14.4" x14ac:dyDescent="0.3">
      <c r="M11" s="12"/>
      <c r="N11" s="12"/>
      <c r="O11" s="12"/>
      <c r="P11" s="12"/>
      <c r="Q11" s="12"/>
      <c r="R11" s="12"/>
      <c r="S11" s="12"/>
      <c r="T11" s="13"/>
    </row>
    <row r="12" spans="3:20" ht="14.4" x14ac:dyDescent="0.3">
      <c r="M12" s="12"/>
      <c r="N12" s="12"/>
      <c r="O12" s="12"/>
      <c r="P12" s="12"/>
      <c r="Q12" s="12"/>
      <c r="R12" s="12"/>
      <c r="S12" s="12"/>
      <c r="T12" s="13"/>
    </row>
    <row r="13" spans="3:20" ht="14.4" x14ac:dyDescent="0.3">
      <c r="M13" s="12"/>
      <c r="N13" s="12"/>
      <c r="O13" s="12"/>
      <c r="P13" s="12"/>
      <c r="Q13" s="12"/>
      <c r="R13" s="12"/>
      <c r="S13" s="12"/>
      <c r="T13" s="13"/>
    </row>
    <row r="14" spans="3:20" ht="14.4" x14ac:dyDescent="0.3">
      <c r="M14" s="12"/>
      <c r="N14" s="12"/>
      <c r="O14" s="12"/>
      <c r="P14" s="12"/>
      <c r="Q14" s="12"/>
      <c r="R14" s="12"/>
      <c r="S14" s="12"/>
      <c r="T14" s="13"/>
    </row>
    <row r="15" spans="3:20" ht="14.4" x14ac:dyDescent="0.3">
      <c r="M15" s="12"/>
      <c r="N15" s="12"/>
      <c r="O15" s="12"/>
      <c r="P15" s="12"/>
      <c r="Q15" s="12"/>
      <c r="R15" s="12"/>
      <c r="S15" s="12"/>
      <c r="T15" s="13"/>
    </row>
    <row r="16" spans="3:20" ht="14.4" x14ac:dyDescent="0.3">
      <c r="M16" s="12"/>
      <c r="N16" s="12"/>
      <c r="O16" s="12"/>
      <c r="P16" s="12"/>
      <c r="Q16" s="12"/>
      <c r="R16" s="12"/>
      <c r="S16" s="12"/>
      <c r="T16" s="13"/>
    </row>
    <row r="17" spans="1:23" ht="14.4" x14ac:dyDescent="0.3">
      <c r="M17" s="12"/>
      <c r="N17" s="12"/>
      <c r="O17" s="12"/>
      <c r="P17" s="12"/>
      <c r="Q17" s="12"/>
      <c r="R17" s="12"/>
      <c r="S17" s="12"/>
      <c r="T17" s="13"/>
    </row>
    <row r="18" spans="1:23" ht="14.4" x14ac:dyDescent="0.3">
      <c r="M18" s="12"/>
      <c r="N18" s="12"/>
      <c r="O18" s="12"/>
      <c r="P18" s="12"/>
      <c r="Q18" s="12"/>
      <c r="R18" s="12"/>
      <c r="S18" s="12"/>
      <c r="T18" s="13"/>
    </row>
    <row r="19" spans="1:23" ht="14.4" x14ac:dyDescent="0.3">
      <c r="M19" s="12"/>
      <c r="N19" s="12"/>
      <c r="O19" s="12"/>
      <c r="P19" s="12"/>
      <c r="Q19" s="12"/>
      <c r="R19" s="12"/>
      <c r="S19" s="12"/>
      <c r="T19" s="13"/>
    </row>
    <row r="20" spans="1:23" ht="14.4" x14ac:dyDescent="0.3">
      <c r="M20" s="12"/>
      <c r="N20" s="12"/>
      <c r="O20" s="12"/>
      <c r="P20" s="12"/>
      <c r="Q20" s="12"/>
      <c r="R20" s="12"/>
      <c r="S20" s="12"/>
      <c r="T20" s="13"/>
    </row>
    <row r="21" spans="1:23" ht="14.4" x14ac:dyDescent="0.3">
      <c r="M21" s="12"/>
      <c r="N21" s="12"/>
      <c r="O21" s="12"/>
      <c r="P21" s="12"/>
      <c r="Q21" s="12"/>
      <c r="R21" s="12"/>
      <c r="S21" s="12"/>
      <c r="T21" s="16"/>
    </row>
    <row r="22" spans="1:23" ht="14.4" x14ac:dyDescent="0.3">
      <c r="M22" s="12"/>
      <c r="N22" s="12"/>
      <c r="O22" s="12"/>
      <c r="P22" s="12"/>
      <c r="Q22" s="12"/>
      <c r="R22" s="12"/>
      <c r="S22" s="12"/>
      <c r="T22" s="16"/>
    </row>
    <row r="23" spans="1:23" ht="14.4" x14ac:dyDescent="0.3">
      <c r="M23" s="12"/>
      <c r="N23" s="12"/>
      <c r="O23" s="12"/>
      <c r="P23" s="12"/>
      <c r="Q23" s="12"/>
      <c r="R23" s="12"/>
      <c r="S23" s="12"/>
      <c r="T23" s="13"/>
    </row>
    <row r="24" spans="1:23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12"/>
      <c r="O24" s="12"/>
      <c r="P24" s="12"/>
      <c r="Q24" s="12"/>
      <c r="R24" s="12"/>
      <c r="S24" s="12"/>
      <c r="T24" s="13"/>
    </row>
    <row r="25" spans="1:23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2"/>
      <c r="N25" s="12"/>
      <c r="O25" s="12"/>
      <c r="P25" s="12"/>
      <c r="Q25" s="12"/>
      <c r="R25" s="12"/>
      <c r="S25" s="12"/>
      <c r="T25" s="13"/>
    </row>
    <row r="26" spans="1:23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2" t="s">
        <v>47</v>
      </c>
      <c r="N26" s="12"/>
      <c r="O26" s="12"/>
      <c r="P26" s="12"/>
      <c r="Q26" s="12"/>
      <c r="R26" s="12"/>
      <c r="S26" s="12"/>
      <c r="T26" s="13"/>
      <c r="W26" s="1"/>
    </row>
    <row r="27" spans="1:23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2"/>
      <c r="N27" s="12"/>
      <c r="O27" s="12"/>
      <c r="P27" s="12"/>
      <c r="Q27" s="12"/>
      <c r="R27" s="12"/>
      <c r="S27" s="12"/>
      <c r="T27" s="13"/>
      <c r="W27" s="1"/>
    </row>
    <row r="28" spans="1:23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2"/>
      <c r="N28" s="13"/>
      <c r="O28" s="12"/>
      <c r="P28" s="12"/>
      <c r="Q28" s="12"/>
      <c r="R28" s="12"/>
      <c r="S28" s="12"/>
      <c r="T28" s="13"/>
      <c r="W28" s="1"/>
    </row>
    <row r="29" spans="1:23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2"/>
      <c r="N29" s="12"/>
      <c r="O29" s="12"/>
      <c r="P29" s="12"/>
      <c r="Q29" s="12"/>
      <c r="R29" s="12"/>
      <c r="S29" s="12"/>
      <c r="T29" s="13"/>
      <c r="W29" s="1"/>
    </row>
    <row r="30" spans="1:23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2"/>
      <c r="N30" s="12"/>
      <c r="O30" s="12"/>
      <c r="P30" s="12"/>
      <c r="Q30" s="12"/>
      <c r="R30" s="12"/>
      <c r="S30" s="12"/>
      <c r="T30" s="13"/>
      <c r="W30" s="1"/>
    </row>
    <row r="31" spans="1:23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2"/>
      <c r="N31" s="12"/>
      <c r="O31" s="12"/>
      <c r="P31" s="12"/>
      <c r="Q31" s="12"/>
      <c r="R31" s="12"/>
      <c r="S31" s="12"/>
      <c r="T31" s="13"/>
      <c r="W31" s="1"/>
    </row>
    <row r="32" spans="1:23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2"/>
      <c r="N32" s="12"/>
      <c r="O32" s="12"/>
      <c r="P32" s="12"/>
      <c r="Q32" s="12"/>
      <c r="R32" s="12"/>
      <c r="S32" s="12"/>
      <c r="T32" s="13"/>
      <c r="W32" s="1"/>
    </row>
    <row r="33" spans="1:23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2"/>
      <c r="N33" s="12"/>
      <c r="O33" s="12"/>
      <c r="P33" s="12"/>
      <c r="Q33" s="12"/>
      <c r="R33" s="12"/>
      <c r="S33" s="12"/>
      <c r="T33" s="13"/>
      <c r="W33" s="1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2"/>
      <c r="N34" s="12"/>
      <c r="O34" s="12"/>
      <c r="P34" s="12"/>
      <c r="Q34" s="12"/>
      <c r="R34" s="12"/>
      <c r="S34" s="12"/>
      <c r="T34" s="13"/>
      <c r="W34" s="1"/>
    </row>
    <row r="35" spans="1:2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16"/>
      <c r="P35" s="13"/>
      <c r="Q35" s="13"/>
      <c r="R35" s="13"/>
      <c r="S35" s="13"/>
      <c r="T35" s="13"/>
      <c r="W35" s="1"/>
    </row>
    <row r="36" spans="1:23" ht="1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3"/>
      <c r="N36" s="23"/>
      <c r="O36" s="23"/>
      <c r="P36" s="23"/>
      <c r="Q36" s="23"/>
      <c r="R36" s="23"/>
      <c r="S36" s="23"/>
      <c r="T36" s="13"/>
      <c r="W36" s="1"/>
    </row>
    <row r="37" spans="1:23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7"/>
      <c r="N37" s="12"/>
      <c r="O37" s="12"/>
      <c r="P37" s="12"/>
      <c r="Q37" s="12"/>
      <c r="R37" s="12"/>
      <c r="S37" s="12"/>
      <c r="T37" s="13"/>
      <c r="W37" s="1"/>
    </row>
    <row r="38" spans="1:2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6"/>
      <c r="N38" s="16"/>
      <c r="O38" s="16"/>
      <c r="P38" s="13"/>
      <c r="Q38" s="13"/>
      <c r="R38" s="13"/>
      <c r="S38" s="13"/>
      <c r="T38" s="13"/>
      <c r="W38" s="1"/>
    </row>
    <row r="39" spans="1:2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6"/>
      <c r="N39" s="16"/>
      <c r="O39" s="16"/>
      <c r="P39" s="13"/>
      <c r="Q39" s="13"/>
      <c r="R39" s="13"/>
      <c r="S39" s="13"/>
      <c r="T39" s="13"/>
      <c r="W39" s="1"/>
    </row>
    <row r="40" spans="1:2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6"/>
      <c r="N40" s="16"/>
      <c r="O40" s="16"/>
      <c r="P40" s="13"/>
      <c r="Q40" s="13"/>
      <c r="R40" s="13"/>
      <c r="S40" s="13"/>
      <c r="T40" s="13"/>
      <c r="W40" s="1"/>
    </row>
    <row r="41" spans="1:2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6"/>
      <c r="N41" s="16"/>
      <c r="O41" s="16"/>
      <c r="P41" s="13"/>
      <c r="Q41" s="13"/>
      <c r="R41" s="13"/>
      <c r="S41" s="13"/>
      <c r="T41" s="13"/>
      <c r="W41" s="1"/>
    </row>
    <row r="42" spans="1:23" ht="1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6"/>
      <c r="N42" s="23" t="s">
        <v>49</v>
      </c>
      <c r="O42" s="23"/>
      <c r="P42" s="23"/>
      <c r="Q42" s="23"/>
      <c r="R42" s="23"/>
      <c r="S42" s="23"/>
      <c r="T42" s="23"/>
      <c r="W42" s="1"/>
    </row>
    <row r="43" spans="1:23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4" t="s">
        <v>48</v>
      </c>
      <c r="N43" s="24"/>
      <c r="O43" s="24"/>
      <c r="P43" s="24"/>
      <c r="Q43" s="24"/>
      <c r="R43" s="24"/>
      <c r="S43" s="24"/>
      <c r="T43" s="24"/>
    </row>
    <row r="44" spans="1:2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6"/>
      <c r="N44" s="16"/>
      <c r="O44" s="16"/>
      <c r="P44" s="13"/>
      <c r="Q44" s="13"/>
      <c r="R44" s="13"/>
      <c r="S44" s="13"/>
      <c r="T44" s="13"/>
    </row>
    <row r="45" spans="1:23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6"/>
      <c r="N45" s="23"/>
      <c r="O45" s="23"/>
      <c r="P45" s="23"/>
      <c r="Q45" s="23"/>
      <c r="R45" s="23"/>
      <c r="S45" s="23"/>
      <c r="T45" s="23"/>
    </row>
    <row r="46" spans="1:23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4"/>
      <c r="N46" s="24"/>
      <c r="O46" s="24"/>
      <c r="P46" s="24"/>
      <c r="Q46" s="24"/>
      <c r="R46" s="24"/>
      <c r="S46" s="24"/>
      <c r="T46" s="24"/>
      <c r="W46" s="1"/>
    </row>
    <row r="47" spans="1:2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6"/>
      <c r="N47" s="16"/>
      <c r="O47" s="16"/>
      <c r="P47" s="13"/>
      <c r="Q47" s="13"/>
      <c r="R47" s="13"/>
      <c r="S47" s="13"/>
      <c r="T47" s="13"/>
      <c r="W47" s="1"/>
    </row>
    <row r="48" spans="1:2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6"/>
      <c r="N48" s="16"/>
      <c r="O48" s="16"/>
      <c r="P48" s="13"/>
      <c r="Q48" s="13"/>
      <c r="R48" s="13"/>
      <c r="S48" s="13"/>
      <c r="T48" s="13"/>
    </row>
    <row r="49" spans="1:2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6"/>
      <c r="N49" s="16"/>
      <c r="O49" s="16"/>
      <c r="P49" s="13"/>
      <c r="Q49" s="13"/>
      <c r="R49" s="13"/>
      <c r="S49" s="13"/>
      <c r="T49" s="13"/>
    </row>
    <row r="50" spans="1:2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3"/>
      <c r="N50" s="13"/>
      <c r="O50" s="13"/>
      <c r="P50" s="13"/>
      <c r="Q50" s="13"/>
      <c r="R50" s="13"/>
      <c r="S50" s="13"/>
      <c r="T50" s="13"/>
    </row>
    <row r="51" spans="1:2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3"/>
      <c r="N51" s="13"/>
      <c r="O51" s="13"/>
      <c r="P51" s="13"/>
      <c r="Q51" s="13"/>
      <c r="R51" s="13"/>
      <c r="S51" s="13"/>
      <c r="T51" s="13"/>
    </row>
    <row r="52" spans="1:2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3"/>
      <c r="N52" s="13"/>
      <c r="O52" s="13"/>
      <c r="P52" s="13"/>
      <c r="Q52" s="13"/>
      <c r="R52" s="13"/>
      <c r="S52" s="13"/>
      <c r="T52" s="13"/>
    </row>
    <row r="53" spans="1:2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3"/>
      <c r="N53" s="13"/>
      <c r="O53" s="13"/>
      <c r="P53" s="13"/>
      <c r="Q53" s="13"/>
      <c r="R53" s="13"/>
      <c r="S53" s="13"/>
      <c r="T53" s="13"/>
    </row>
    <row r="54" spans="1:2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3"/>
      <c r="N54" s="13"/>
      <c r="O54" s="13"/>
      <c r="P54" s="13"/>
      <c r="Q54" s="13"/>
      <c r="R54" s="13"/>
      <c r="S54" s="13"/>
      <c r="T54" s="13"/>
    </row>
    <row r="55" spans="1:2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3"/>
      <c r="N55" s="13"/>
      <c r="O55" s="13"/>
      <c r="P55" s="13"/>
      <c r="Q55" s="13"/>
      <c r="R55" s="13"/>
      <c r="S55" s="13"/>
      <c r="T55" s="13"/>
    </row>
    <row r="56" spans="1:2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3"/>
      <c r="N56" s="13"/>
      <c r="O56" s="13"/>
      <c r="P56" s="13"/>
      <c r="Q56" s="13"/>
      <c r="R56" s="13"/>
      <c r="S56" s="13"/>
      <c r="T56" s="13"/>
    </row>
    <row r="57" spans="1:2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3"/>
      <c r="N57" s="13"/>
      <c r="O57" s="13"/>
      <c r="P57" s="13"/>
      <c r="Q57" s="13"/>
      <c r="R57" s="13"/>
      <c r="S57" s="13"/>
      <c r="T57" s="13"/>
      <c r="W57" s="1"/>
    </row>
    <row r="58" spans="1:2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3"/>
      <c r="N58" s="13"/>
      <c r="O58" s="13"/>
      <c r="P58" s="13"/>
      <c r="Q58" s="13"/>
      <c r="R58" s="13"/>
      <c r="S58" s="13"/>
      <c r="T58" s="13"/>
      <c r="W58" s="1"/>
    </row>
    <row r="59" spans="1:2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3"/>
      <c r="N59" s="13"/>
      <c r="O59" s="13"/>
      <c r="P59" s="13"/>
      <c r="Q59" s="13"/>
      <c r="R59" s="13"/>
      <c r="S59" s="13"/>
      <c r="T59" s="13"/>
      <c r="W59" s="1"/>
    </row>
    <row r="60" spans="1:2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3"/>
      <c r="N60" s="13"/>
      <c r="O60" s="13"/>
      <c r="P60" s="13"/>
      <c r="Q60" s="13"/>
      <c r="R60" s="13"/>
      <c r="S60" s="13"/>
      <c r="T60" s="13"/>
    </row>
    <row r="61" spans="1:2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3"/>
      <c r="N61" s="13"/>
      <c r="O61" s="13"/>
      <c r="P61" s="13"/>
      <c r="Q61" s="13"/>
      <c r="R61" s="13"/>
      <c r="S61" s="13"/>
      <c r="T61" s="13"/>
    </row>
    <row r="62" spans="1:2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3"/>
      <c r="N62" s="13"/>
      <c r="O62" s="13"/>
      <c r="P62" s="13"/>
      <c r="Q62" s="13"/>
      <c r="R62" s="13"/>
      <c r="S62" s="13"/>
      <c r="T62" s="13"/>
    </row>
    <row r="63" spans="1:2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3"/>
      <c r="N63" s="13"/>
      <c r="O63" s="13"/>
      <c r="P63" s="13"/>
      <c r="Q63" s="13"/>
      <c r="R63" s="13"/>
      <c r="S63" s="13"/>
      <c r="T63" s="13"/>
    </row>
    <row r="64" spans="1:2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3"/>
      <c r="N64" s="13"/>
      <c r="O64" s="13"/>
      <c r="P64" s="13"/>
      <c r="Q64" s="13"/>
      <c r="R64" s="13"/>
      <c r="S64" s="13"/>
      <c r="T64" s="13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3"/>
      <c r="N65" s="13"/>
      <c r="O65" s="13"/>
      <c r="P65" s="13"/>
      <c r="Q65" s="13"/>
      <c r="R65" s="13"/>
      <c r="S65" s="13"/>
      <c r="T65" s="13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3"/>
      <c r="N66" s="13"/>
      <c r="O66" s="13"/>
      <c r="P66" s="13"/>
      <c r="Q66" s="13"/>
      <c r="R66" s="13"/>
      <c r="S66" s="13"/>
      <c r="T66" s="13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3"/>
      <c r="N67" s="13"/>
      <c r="O67" s="13"/>
      <c r="P67" s="13"/>
      <c r="Q67" s="13"/>
      <c r="R67" s="13"/>
      <c r="S67" s="13"/>
      <c r="T67" s="13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3"/>
      <c r="N68" s="13"/>
      <c r="O68" s="13"/>
      <c r="P68" s="13"/>
      <c r="Q68" s="13"/>
      <c r="R68" s="13"/>
      <c r="S68" s="13"/>
      <c r="T68" s="13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3"/>
      <c r="N69" s="13"/>
      <c r="O69" s="13"/>
      <c r="P69" s="13"/>
      <c r="Q69" s="13"/>
      <c r="R69" s="13"/>
      <c r="S69" s="13"/>
      <c r="T69" s="13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3"/>
      <c r="N70" s="13"/>
      <c r="O70" s="13"/>
      <c r="P70" s="13"/>
      <c r="Q70" s="13"/>
      <c r="R70" s="13"/>
      <c r="S70" s="13"/>
      <c r="T70" s="13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3"/>
      <c r="N71" s="13"/>
      <c r="O71" s="13"/>
      <c r="P71" s="13"/>
      <c r="Q71" s="13"/>
      <c r="R71" s="13"/>
      <c r="S71" s="13"/>
      <c r="T71" s="13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3"/>
      <c r="N72" s="13"/>
      <c r="O72" s="13"/>
      <c r="P72" s="13"/>
      <c r="Q72" s="13"/>
      <c r="R72" s="13"/>
      <c r="S72" s="13"/>
      <c r="T72" s="13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3"/>
      <c r="N73" s="13"/>
      <c r="O73" s="13"/>
      <c r="P73" s="13"/>
      <c r="Q73" s="13"/>
      <c r="R73" s="13"/>
      <c r="S73" s="13"/>
      <c r="T73" s="13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3"/>
      <c r="N74" s="13"/>
      <c r="O74" s="13"/>
      <c r="P74" s="13"/>
      <c r="Q74" s="13"/>
      <c r="R74" s="13"/>
      <c r="S74" s="13"/>
      <c r="T74" s="13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3"/>
      <c r="N75" s="13"/>
      <c r="O75" s="13"/>
      <c r="P75" s="13"/>
      <c r="Q75" s="13"/>
      <c r="R75" s="13"/>
      <c r="S75" s="13"/>
      <c r="T75" s="13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3"/>
      <c r="N76" s="13"/>
      <c r="O76" s="13"/>
      <c r="P76" s="13"/>
      <c r="Q76" s="13"/>
      <c r="R76" s="13"/>
      <c r="S76" s="13"/>
      <c r="T76" s="13"/>
    </row>
    <row r="77" spans="1:20" x14ac:dyDescent="0.25">
      <c r="M77" s="13"/>
      <c r="N77" s="13"/>
      <c r="O77" s="13"/>
      <c r="P77" s="13"/>
      <c r="Q77" s="13"/>
      <c r="R77" s="13"/>
      <c r="S77" s="13"/>
      <c r="T77" s="13"/>
    </row>
    <row r="78" spans="1:20" x14ac:dyDescent="0.25">
      <c r="M78" s="13"/>
      <c r="N78" s="13"/>
      <c r="O78" s="13"/>
      <c r="P78" s="13"/>
      <c r="Q78" s="13"/>
      <c r="R78" s="13"/>
      <c r="S78" s="13"/>
      <c r="T78" s="13"/>
    </row>
    <row r="79" spans="1:20" x14ac:dyDescent="0.25">
      <c r="M79" s="13"/>
      <c r="N79" s="13"/>
      <c r="O79" s="13"/>
      <c r="P79" s="13"/>
      <c r="Q79" s="13"/>
      <c r="R79" s="13"/>
      <c r="S79" s="13"/>
      <c r="T79" s="13"/>
    </row>
    <row r="80" spans="1:20" x14ac:dyDescent="0.25">
      <c r="M80" s="13"/>
      <c r="N80" s="13"/>
      <c r="O80" s="13"/>
      <c r="P80" s="13"/>
      <c r="Q80" s="13"/>
      <c r="R80" s="13"/>
      <c r="S80" s="13"/>
      <c r="T80" s="13"/>
    </row>
    <row r="81" spans="13:20" x14ac:dyDescent="0.25">
      <c r="M81" s="13"/>
      <c r="N81" s="13"/>
      <c r="O81" s="13"/>
      <c r="P81" s="13"/>
      <c r="Q81" s="13"/>
      <c r="R81" s="13"/>
      <c r="S81" s="13"/>
      <c r="T81" s="13"/>
    </row>
    <row r="82" spans="13:20" x14ac:dyDescent="0.25">
      <c r="M82" s="13"/>
      <c r="N82" s="13"/>
      <c r="O82" s="13"/>
      <c r="P82" s="13"/>
      <c r="Q82" s="13"/>
      <c r="R82" s="13"/>
      <c r="S82" s="13"/>
      <c r="T82" s="13"/>
    </row>
    <row r="83" spans="13:20" x14ac:dyDescent="0.25">
      <c r="M83" s="13"/>
      <c r="N83" s="13"/>
      <c r="O83" s="13"/>
      <c r="P83" s="13"/>
      <c r="Q83" s="13"/>
      <c r="R83" s="13"/>
      <c r="S83" s="13"/>
      <c r="T83" s="13"/>
    </row>
    <row r="84" spans="13:20" x14ac:dyDescent="0.25">
      <c r="M84" s="13"/>
      <c r="N84" s="13"/>
      <c r="O84" s="13"/>
      <c r="P84" s="13"/>
      <c r="Q84" s="13"/>
      <c r="R84" s="13"/>
      <c r="S84" s="13"/>
      <c r="T84" s="13"/>
    </row>
    <row r="85" spans="13:20" x14ac:dyDescent="0.25">
      <c r="M85" s="13"/>
      <c r="N85" s="13"/>
      <c r="O85" s="13"/>
      <c r="P85" s="13"/>
      <c r="Q85" s="13"/>
      <c r="R85" s="13"/>
      <c r="S85" s="13"/>
      <c r="T85" s="13"/>
    </row>
    <row r="86" spans="13:20" x14ac:dyDescent="0.25">
      <c r="M86" s="13"/>
      <c r="N86" s="13"/>
      <c r="O86" s="13"/>
      <c r="P86" s="13"/>
      <c r="Q86" s="13"/>
      <c r="R86" s="13"/>
      <c r="S86" s="13"/>
      <c r="T86" s="13"/>
    </row>
    <row r="87" spans="13:20" x14ac:dyDescent="0.25">
      <c r="M87" s="13"/>
      <c r="N87" s="13"/>
      <c r="O87" s="13"/>
      <c r="P87" s="13"/>
      <c r="Q87" s="13"/>
      <c r="R87" s="13"/>
      <c r="S87" s="13"/>
      <c r="T87" s="13"/>
    </row>
    <row r="88" spans="13:20" x14ac:dyDescent="0.25">
      <c r="M88" s="13"/>
      <c r="N88" s="13"/>
      <c r="O88" s="13"/>
      <c r="P88" s="13"/>
      <c r="Q88" s="13"/>
      <c r="R88" s="13"/>
      <c r="S88" s="13"/>
      <c r="T88" s="13"/>
    </row>
    <row r="89" spans="13:20" x14ac:dyDescent="0.25">
      <c r="M89" s="13"/>
      <c r="N89" s="13"/>
      <c r="O89" s="13"/>
      <c r="P89" s="13"/>
      <c r="Q89" s="13"/>
      <c r="R89" s="13"/>
      <c r="S89" s="13"/>
      <c r="T89" s="13"/>
    </row>
    <row r="90" spans="13:20" x14ac:dyDescent="0.25">
      <c r="M90" s="13"/>
      <c r="N90" s="13"/>
      <c r="O90" s="13"/>
      <c r="P90" s="13"/>
      <c r="Q90" s="13"/>
      <c r="R90" s="13"/>
      <c r="S90" s="13"/>
      <c r="T90" s="13"/>
    </row>
    <row r="91" spans="13:20" x14ac:dyDescent="0.25">
      <c r="M91" s="13"/>
      <c r="N91" s="13"/>
      <c r="O91" s="13"/>
      <c r="P91" s="13"/>
      <c r="Q91" s="13"/>
      <c r="R91" s="13"/>
      <c r="S91" s="13"/>
      <c r="T91" s="13"/>
    </row>
    <row r="92" spans="13:20" x14ac:dyDescent="0.25">
      <c r="M92" s="13"/>
      <c r="N92" s="13"/>
      <c r="O92" s="13"/>
      <c r="P92" s="13"/>
      <c r="Q92" s="13"/>
      <c r="R92" s="13"/>
      <c r="S92" s="13"/>
      <c r="T92" s="13"/>
    </row>
    <row r="93" spans="13:20" x14ac:dyDescent="0.25">
      <c r="M93" s="13"/>
      <c r="N93" s="13"/>
      <c r="O93" s="13"/>
      <c r="P93" s="13"/>
      <c r="Q93" s="13"/>
      <c r="R93" s="13"/>
      <c r="S93" s="13"/>
      <c r="T93" s="13"/>
    </row>
    <row r="94" spans="13:20" x14ac:dyDescent="0.25">
      <c r="M94" s="13"/>
      <c r="N94" s="13"/>
      <c r="O94" s="13"/>
      <c r="P94" s="13"/>
      <c r="Q94" s="13"/>
      <c r="R94" s="13"/>
      <c r="S94" s="13"/>
      <c r="T94" s="13"/>
    </row>
    <row r="95" spans="13:20" x14ac:dyDescent="0.25">
      <c r="M95" s="13"/>
      <c r="N95" s="13"/>
      <c r="O95" s="13"/>
      <c r="P95" s="13"/>
      <c r="Q95" s="13"/>
      <c r="R95" s="13"/>
      <c r="S95" s="13"/>
      <c r="T95" s="13"/>
    </row>
    <row r="96" spans="13:20" x14ac:dyDescent="0.25">
      <c r="M96" s="13"/>
      <c r="N96" s="13"/>
      <c r="O96" s="13"/>
      <c r="P96" s="13"/>
      <c r="Q96" s="13"/>
      <c r="R96" s="13"/>
      <c r="S96" s="13"/>
      <c r="T96" s="13"/>
    </row>
    <row r="97" spans="13:20" x14ac:dyDescent="0.25">
      <c r="M97" s="13"/>
      <c r="N97" s="13"/>
      <c r="O97" s="13"/>
      <c r="P97" s="13"/>
      <c r="Q97" s="13"/>
      <c r="R97" s="13"/>
      <c r="S97" s="13"/>
      <c r="T97" s="13"/>
    </row>
    <row r="98" spans="13:20" x14ac:dyDescent="0.25">
      <c r="M98" s="13"/>
      <c r="N98" s="13"/>
      <c r="O98" s="13"/>
      <c r="P98" s="13"/>
      <c r="Q98" s="13"/>
      <c r="R98" s="13"/>
      <c r="S98" s="13"/>
      <c r="T98" s="13"/>
    </row>
    <row r="99" spans="13:20" x14ac:dyDescent="0.25">
      <c r="M99" s="13"/>
      <c r="N99" s="13"/>
      <c r="O99" s="13"/>
      <c r="P99" s="13"/>
      <c r="Q99" s="13"/>
      <c r="R99" s="13"/>
      <c r="S99" s="13"/>
      <c r="T99" s="13"/>
    </row>
    <row r="100" spans="13:20" x14ac:dyDescent="0.25">
      <c r="M100" s="13"/>
      <c r="N100" s="13"/>
      <c r="O100" s="13"/>
      <c r="P100" s="13"/>
      <c r="Q100" s="13"/>
      <c r="R100" s="13"/>
      <c r="S100" s="13"/>
      <c r="T100" s="13"/>
    </row>
    <row r="101" spans="13:20" x14ac:dyDescent="0.25">
      <c r="M101" s="13"/>
      <c r="N101" s="13"/>
      <c r="O101" s="13"/>
      <c r="P101" s="13"/>
      <c r="Q101" s="13"/>
      <c r="R101" s="13"/>
      <c r="S101" s="13"/>
      <c r="T101" s="13"/>
    </row>
    <row r="102" spans="13:20" x14ac:dyDescent="0.25">
      <c r="M102" s="13"/>
      <c r="N102" s="13"/>
      <c r="O102" s="13"/>
      <c r="P102" s="13"/>
      <c r="Q102" s="13"/>
      <c r="R102" s="13"/>
      <c r="S102" s="13"/>
      <c r="T102" s="13"/>
    </row>
    <row r="103" spans="13:20" x14ac:dyDescent="0.25">
      <c r="M103" s="13"/>
      <c r="N103" s="13"/>
      <c r="O103" s="13"/>
      <c r="P103" s="13"/>
      <c r="Q103" s="13"/>
      <c r="R103" s="13"/>
      <c r="S103" s="13"/>
      <c r="T103" s="13"/>
    </row>
    <row r="104" spans="13:20" x14ac:dyDescent="0.25">
      <c r="M104" s="13"/>
      <c r="N104" s="13"/>
      <c r="O104" s="13"/>
      <c r="P104" s="13"/>
      <c r="Q104" s="13"/>
      <c r="R104" s="13"/>
      <c r="S104" s="13"/>
      <c r="T104" s="13"/>
    </row>
    <row r="105" spans="13:20" x14ac:dyDescent="0.25">
      <c r="M105" s="13"/>
      <c r="N105" s="13"/>
      <c r="O105" s="13"/>
      <c r="P105" s="13"/>
      <c r="Q105" s="13"/>
      <c r="R105" s="13"/>
      <c r="S105" s="13"/>
      <c r="T105" s="13"/>
    </row>
    <row r="106" spans="13:20" x14ac:dyDescent="0.25">
      <c r="M106" s="13"/>
      <c r="N106" s="13"/>
      <c r="O106" s="13"/>
      <c r="P106" s="13"/>
      <c r="Q106" s="13"/>
      <c r="R106" s="13"/>
      <c r="S106" s="13"/>
      <c r="T106" s="13"/>
    </row>
    <row r="107" spans="13:20" x14ac:dyDescent="0.25">
      <c r="M107" s="13"/>
      <c r="N107" s="13"/>
      <c r="O107" s="13"/>
      <c r="P107" s="13"/>
      <c r="Q107" s="13"/>
      <c r="R107" s="13"/>
      <c r="S107" s="13"/>
      <c r="T107" s="13"/>
    </row>
    <row r="108" spans="13:20" x14ac:dyDescent="0.25">
      <c r="M108" s="13"/>
      <c r="N108" s="13"/>
      <c r="O108" s="13"/>
      <c r="P108" s="13"/>
      <c r="Q108" s="13"/>
      <c r="R108" s="13"/>
      <c r="S108" s="13"/>
      <c r="T108" s="13"/>
    </row>
    <row r="109" spans="13:20" x14ac:dyDescent="0.25">
      <c r="M109" s="13"/>
      <c r="N109" s="13"/>
      <c r="O109" s="13"/>
      <c r="P109" s="13"/>
      <c r="Q109" s="13"/>
      <c r="R109" s="13"/>
      <c r="S109" s="13"/>
      <c r="T109" s="13"/>
    </row>
    <row r="110" spans="13:20" x14ac:dyDescent="0.25">
      <c r="M110" s="13"/>
      <c r="N110" s="13"/>
      <c r="O110" s="13"/>
      <c r="P110" s="13"/>
      <c r="Q110" s="13"/>
      <c r="R110" s="13"/>
      <c r="S110" s="13"/>
      <c r="T110" s="13"/>
    </row>
    <row r="111" spans="13:20" x14ac:dyDescent="0.25">
      <c r="M111" s="13"/>
      <c r="N111" s="13"/>
      <c r="O111" s="13"/>
      <c r="P111" s="13"/>
      <c r="Q111" s="13"/>
      <c r="R111" s="13"/>
      <c r="S111" s="13"/>
      <c r="T111" s="13"/>
    </row>
    <row r="112" spans="13:20" x14ac:dyDescent="0.25">
      <c r="M112" s="13"/>
      <c r="N112" s="13"/>
      <c r="O112" s="13"/>
      <c r="P112" s="13"/>
      <c r="Q112" s="13"/>
      <c r="R112" s="13"/>
      <c r="S112" s="13"/>
      <c r="T112" s="13"/>
    </row>
    <row r="113" spans="13:20" x14ac:dyDescent="0.25">
      <c r="M113" s="13"/>
      <c r="N113" s="13"/>
      <c r="O113" s="13"/>
      <c r="P113" s="13"/>
      <c r="Q113" s="13"/>
      <c r="R113" s="13"/>
      <c r="S113" s="13"/>
      <c r="T113" s="13"/>
    </row>
    <row r="114" spans="13:20" x14ac:dyDescent="0.25">
      <c r="M114" s="13"/>
      <c r="N114" s="13"/>
      <c r="O114" s="13"/>
      <c r="P114" s="13"/>
      <c r="Q114" s="13"/>
      <c r="R114" s="13"/>
      <c r="S114" s="13"/>
      <c r="T114" s="13"/>
    </row>
    <row r="115" spans="13:20" x14ac:dyDescent="0.25">
      <c r="M115" s="13"/>
      <c r="N115" s="13"/>
      <c r="O115" s="13"/>
      <c r="P115" s="13"/>
      <c r="Q115" s="13"/>
      <c r="R115" s="13"/>
      <c r="S115" s="13"/>
      <c r="T115" s="13"/>
    </row>
    <row r="116" spans="13:20" x14ac:dyDescent="0.25">
      <c r="M116" s="13"/>
      <c r="N116" s="13"/>
      <c r="O116" s="13"/>
      <c r="P116" s="13"/>
      <c r="Q116" s="13"/>
      <c r="R116" s="13"/>
      <c r="S116" s="13"/>
      <c r="T116" s="13"/>
    </row>
    <row r="117" spans="13:20" x14ac:dyDescent="0.25">
      <c r="M117" s="13"/>
      <c r="N117" s="13"/>
      <c r="O117" s="13"/>
      <c r="P117" s="13"/>
      <c r="Q117" s="13"/>
      <c r="R117" s="13"/>
      <c r="S117" s="13"/>
      <c r="T117" s="13"/>
    </row>
    <row r="118" spans="13:20" x14ac:dyDescent="0.25">
      <c r="M118" s="13"/>
      <c r="N118" s="13"/>
      <c r="O118" s="13"/>
      <c r="P118" s="13"/>
      <c r="Q118" s="13"/>
      <c r="R118" s="13"/>
      <c r="S118" s="13"/>
      <c r="T118" s="13"/>
    </row>
    <row r="119" spans="13:20" x14ac:dyDescent="0.25">
      <c r="M119" s="13"/>
      <c r="N119" s="13"/>
      <c r="O119" s="13"/>
      <c r="P119" s="13"/>
      <c r="Q119" s="13"/>
      <c r="R119" s="13"/>
      <c r="S119" s="13"/>
      <c r="T119" s="13"/>
    </row>
    <row r="120" spans="13:20" x14ac:dyDescent="0.25">
      <c r="M120" s="13"/>
      <c r="N120" s="13"/>
      <c r="O120" s="13"/>
      <c r="P120" s="13"/>
      <c r="Q120" s="13"/>
      <c r="R120" s="13"/>
      <c r="S120" s="13"/>
      <c r="T120" s="13"/>
    </row>
    <row r="121" spans="13:20" x14ac:dyDescent="0.25">
      <c r="M121" s="13"/>
      <c r="N121" s="13"/>
      <c r="O121" s="13"/>
      <c r="P121" s="13"/>
      <c r="Q121" s="13"/>
      <c r="R121" s="13"/>
      <c r="S121" s="13"/>
      <c r="T121" s="13"/>
    </row>
    <row r="122" spans="13:20" x14ac:dyDescent="0.25">
      <c r="M122" s="13"/>
      <c r="N122" s="13"/>
      <c r="O122" s="13"/>
      <c r="P122" s="13"/>
      <c r="Q122" s="13"/>
      <c r="R122" s="13"/>
      <c r="S122" s="13"/>
      <c r="T122" s="13"/>
    </row>
    <row r="123" spans="13:20" x14ac:dyDescent="0.25">
      <c r="M123" s="13"/>
      <c r="N123" s="13"/>
      <c r="O123" s="13"/>
      <c r="P123" s="13"/>
      <c r="Q123" s="13"/>
      <c r="R123" s="13"/>
      <c r="S123" s="13"/>
      <c r="T123" s="13"/>
    </row>
    <row r="124" spans="13:20" x14ac:dyDescent="0.25">
      <c r="M124" s="13"/>
      <c r="N124" s="13"/>
      <c r="O124" s="13"/>
      <c r="P124" s="13"/>
      <c r="Q124" s="13"/>
      <c r="R124" s="13"/>
      <c r="S124" s="13"/>
      <c r="T124" s="13"/>
    </row>
    <row r="125" spans="13:20" x14ac:dyDescent="0.25">
      <c r="M125" s="13"/>
      <c r="N125" s="13"/>
      <c r="O125" s="13"/>
      <c r="P125" s="13"/>
      <c r="Q125" s="13"/>
      <c r="R125" s="13"/>
      <c r="S125" s="13"/>
      <c r="T125" s="13"/>
    </row>
    <row r="126" spans="13:20" x14ac:dyDescent="0.25">
      <c r="M126" s="13"/>
      <c r="N126" s="13"/>
      <c r="O126" s="13"/>
      <c r="P126" s="13"/>
      <c r="Q126" s="13"/>
      <c r="R126" s="13"/>
      <c r="S126" s="13"/>
      <c r="T126" s="13"/>
    </row>
    <row r="127" spans="13:20" x14ac:dyDescent="0.25">
      <c r="M127" s="13"/>
      <c r="N127" s="13"/>
      <c r="O127" s="13"/>
      <c r="P127" s="13"/>
      <c r="Q127" s="13"/>
      <c r="R127" s="13"/>
      <c r="S127" s="13"/>
      <c r="T127" s="13"/>
    </row>
    <row r="128" spans="13:20" x14ac:dyDescent="0.25">
      <c r="M128" s="13"/>
      <c r="N128" s="13"/>
      <c r="O128" s="13"/>
      <c r="P128" s="13"/>
      <c r="Q128" s="13"/>
      <c r="R128" s="13"/>
      <c r="S128" s="13"/>
      <c r="T128" s="13"/>
    </row>
    <row r="129" spans="13:20" x14ac:dyDescent="0.25">
      <c r="M129" s="13"/>
      <c r="N129" s="13"/>
      <c r="O129" s="13"/>
      <c r="P129" s="13"/>
      <c r="Q129" s="13"/>
      <c r="R129" s="13"/>
      <c r="S129" s="13"/>
      <c r="T129" s="13"/>
    </row>
    <row r="130" spans="13:20" x14ac:dyDescent="0.25">
      <c r="M130" s="13"/>
      <c r="N130" s="13"/>
      <c r="O130" s="13"/>
      <c r="P130" s="13"/>
      <c r="Q130" s="13"/>
      <c r="R130" s="13"/>
      <c r="S130" s="13"/>
      <c r="T130" s="13"/>
    </row>
    <row r="131" spans="13:20" x14ac:dyDescent="0.25">
      <c r="M131" s="13"/>
      <c r="N131" s="13"/>
      <c r="O131" s="13"/>
      <c r="P131" s="13"/>
      <c r="Q131" s="13"/>
      <c r="R131" s="13"/>
      <c r="S131" s="13"/>
      <c r="T131" s="13"/>
    </row>
    <row r="132" spans="13:20" x14ac:dyDescent="0.25">
      <c r="M132" s="13"/>
      <c r="N132" s="13"/>
      <c r="O132" s="13"/>
      <c r="P132" s="13"/>
      <c r="Q132" s="13"/>
      <c r="R132" s="13"/>
      <c r="S132" s="13"/>
      <c r="T132" s="13"/>
    </row>
    <row r="133" spans="13:20" x14ac:dyDescent="0.25">
      <c r="M133" s="13"/>
      <c r="N133" s="13"/>
      <c r="O133" s="13"/>
      <c r="P133" s="13"/>
      <c r="Q133" s="13"/>
      <c r="R133" s="13"/>
      <c r="S133" s="13"/>
      <c r="T133" s="13"/>
    </row>
    <row r="134" spans="13:20" x14ac:dyDescent="0.25">
      <c r="M134" s="13"/>
      <c r="N134" s="13"/>
      <c r="O134" s="13"/>
      <c r="P134" s="13"/>
      <c r="Q134" s="13"/>
      <c r="R134" s="13"/>
      <c r="S134" s="13"/>
      <c r="T134" s="13"/>
    </row>
    <row r="135" spans="13:20" x14ac:dyDescent="0.25">
      <c r="M135" s="13"/>
      <c r="N135" s="13"/>
      <c r="O135" s="13"/>
      <c r="P135" s="13"/>
      <c r="Q135" s="13"/>
      <c r="R135" s="13"/>
      <c r="S135" s="13"/>
      <c r="T135" s="13"/>
    </row>
    <row r="136" spans="13:20" x14ac:dyDescent="0.25">
      <c r="M136" s="13"/>
      <c r="N136" s="13"/>
      <c r="O136" s="13"/>
      <c r="P136" s="13"/>
      <c r="Q136" s="13"/>
      <c r="R136" s="13"/>
      <c r="S136" s="13"/>
      <c r="T136" s="13"/>
    </row>
    <row r="137" spans="13:20" x14ac:dyDescent="0.25">
      <c r="M137" s="13"/>
      <c r="N137" s="13"/>
      <c r="O137" s="13"/>
      <c r="P137" s="13"/>
      <c r="Q137" s="13"/>
      <c r="R137" s="13"/>
      <c r="S137" s="13"/>
      <c r="T137" s="13"/>
    </row>
    <row r="138" spans="13:20" x14ac:dyDescent="0.25">
      <c r="M138" s="13"/>
      <c r="N138" s="13"/>
      <c r="O138" s="13"/>
      <c r="P138" s="13"/>
      <c r="Q138" s="13"/>
      <c r="R138" s="13"/>
      <c r="S138" s="13"/>
      <c r="T138" s="13"/>
    </row>
    <row r="139" spans="13:20" x14ac:dyDescent="0.25">
      <c r="M139" s="13"/>
      <c r="N139" s="13"/>
      <c r="O139" s="13"/>
      <c r="P139" s="13"/>
      <c r="Q139" s="13"/>
      <c r="R139" s="13"/>
      <c r="S139" s="13"/>
      <c r="T139" s="13"/>
    </row>
    <row r="140" spans="13:20" x14ac:dyDescent="0.25">
      <c r="M140" s="13"/>
      <c r="N140" s="13"/>
      <c r="O140" s="13"/>
      <c r="P140" s="13"/>
      <c r="Q140" s="13"/>
      <c r="R140" s="13"/>
      <c r="S140" s="13"/>
      <c r="T140" s="13"/>
    </row>
    <row r="141" spans="13:20" x14ac:dyDescent="0.25">
      <c r="M141" s="13"/>
      <c r="N141" s="13"/>
      <c r="O141" s="13"/>
      <c r="P141" s="13"/>
      <c r="Q141" s="13"/>
      <c r="R141" s="13"/>
      <c r="S141" s="13"/>
      <c r="T141" s="13"/>
    </row>
    <row r="142" spans="13:20" x14ac:dyDescent="0.25">
      <c r="M142" s="13"/>
      <c r="N142" s="13"/>
      <c r="O142" s="13"/>
      <c r="P142" s="13"/>
      <c r="Q142" s="13"/>
      <c r="R142" s="13"/>
      <c r="S142" s="13"/>
      <c r="T142" s="13"/>
    </row>
    <row r="143" spans="13:20" x14ac:dyDescent="0.25">
      <c r="M143" s="13"/>
      <c r="N143" s="13"/>
      <c r="O143" s="13"/>
      <c r="P143" s="13"/>
      <c r="Q143" s="13"/>
      <c r="R143" s="13"/>
      <c r="S143" s="13"/>
      <c r="T143" s="13"/>
    </row>
    <row r="144" spans="13:20" x14ac:dyDescent="0.25">
      <c r="M144" s="13"/>
      <c r="N144" s="13"/>
      <c r="O144" s="13"/>
      <c r="P144" s="13"/>
      <c r="Q144" s="13"/>
      <c r="R144" s="13"/>
      <c r="S144" s="13"/>
      <c r="T144" s="13"/>
    </row>
    <row r="145" spans="13:20" x14ac:dyDescent="0.25">
      <c r="M145" s="13"/>
      <c r="N145" s="13"/>
      <c r="O145" s="13"/>
      <c r="P145" s="13"/>
      <c r="Q145" s="13"/>
      <c r="R145" s="13"/>
      <c r="S145" s="13"/>
      <c r="T145" s="13"/>
    </row>
    <row r="146" spans="13:20" x14ac:dyDescent="0.25">
      <c r="M146" s="13"/>
      <c r="N146" s="13"/>
      <c r="O146" s="13"/>
      <c r="P146" s="13"/>
      <c r="Q146" s="13"/>
      <c r="R146" s="13"/>
      <c r="S146" s="13"/>
      <c r="T146" s="13"/>
    </row>
    <row r="147" spans="13:20" x14ac:dyDescent="0.25">
      <c r="M147" s="13"/>
      <c r="N147" s="13"/>
      <c r="O147" s="13"/>
      <c r="P147" s="13"/>
      <c r="Q147" s="13"/>
      <c r="R147" s="13"/>
      <c r="S147" s="13"/>
      <c r="T147" s="13"/>
    </row>
    <row r="148" spans="13:20" x14ac:dyDescent="0.25">
      <c r="M148" s="13"/>
      <c r="N148" s="13"/>
      <c r="O148" s="13"/>
      <c r="P148" s="13"/>
      <c r="Q148" s="13"/>
      <c r="R148" s="13"/>
      <c r="S148" s="13"/>
      <c r="T148" s="13"/>
    </row>
    <row r="149" spans="13:20" x14ac:dyDescent="0.25">
      <c r="M149" s="13"/>
      <c r="N149" s="13"/>
      <c r="O149" s="13"/>
      <c r="P149" s="13"/>
      <c r="Q149" s="13"/>
      <c r="R149" s="13"/>
      <c r="S149" s="13"/>
      <c r="T149" s="13"/>
    </row>
    <row r="150" spans="13:20" x14ac:dyDescent="0.25">
      <c r="M150" s="13"/>
      <c r="N150" s="13"/>
      <c r="O150" s="13"/>
      <c r="P150" s="13"/>
      <c r="Q150" s="13"/>
      <c r="R150" s="13"/>
      <c r="S150" s="13"/>
      <c r="T150" s="13"/>
    </row>
    <row r="151" spans="13:20" x14ac:dyDescent="0.25">
      <c r="M151" s="13"/>
      <c r="N151" s="13"/>
      <c r="O151" s="13"/>
      <c r="P151" s="13"/>
      <c r="Q151" s="13"/>
      <c r="R151" s="13"/>
      <c r="S151" s="13"/>
      <c r="T151" s="13"/>
    </row>
    <row r="152" spans="13:20" x14ac:dyDescent="0.25">
      <c r="M152" s="13"/>
      <c r="N152" s="13"/>
      <c r="O152" s="13"/>
      <c r="P152" s="13"/>
      <c r="Q152" s="13"/>
      <c r="R152" s="13"/>
      <c r="S152" s="13"/>
      <c r="T152" s="13"/>
    </row>
    <row r="153" spans="13:20" x14ac:dyDescent="0.25">
      <c r="M153" s="13"/>
      <c r="N153" s="13"/>
      <c r="O153" s="13"/>
      <c r="P153" s="13"/>
      <c r="Q153" s="13"/>
      <c r="R153" s="13"/>
      <c r="S153" s="13"/>
      <c r="T153" s="13"/>
    </row>
    <row r="154" spans="13:20" x14ac:dyDescent="0.25">
      <c r="M154" s="13"/>
      <c r="N154" s="13"/>
      <c r="O154" s="13"/>
      <c r="P154" s="13"/>
      <c r="Q154" s="13"/>
      <c r="R154" s="13"/>
      <c r="S154" s="13"/>
      <c r="T154" s="13"/>
    </row>
    <row r="155" spans="13:20" x14ac:dyDescent="0.25">
      <c r="M155" s="13"/>
      <c r="N155" s="13"/>
      <c r="O155" s="13"/>
      <c r="P155" s="13"/>
      <c r="Q155" s="13"/>
      <c r="R155" s="13"/>
      <c r="S155" s="13"/>
      <c r="T155" s="13"/>
    </row>
    <row r="156" spans="13:20" x14ac:dyDescent="0.25">
      <c r="M156" s="13"/>
      <c r="N156" s="13"/>
      <c r="O156" s="13"/>
      <c r="P156" s="13"/>
      <c r="Q156" s="13"/>
      <c r="R156" s="13"/>
      <c r="S156" s="13"/>
      <c r="T156" s="13"/>
    </row>
    <row r="157" spans="13:20" x14ac:dyDescent="0.25">
      <c r="M157" s="13"/>
      <c r="N157" s="13"/>
      <c r="O157" s="13"/>
      <c r="P157" s="13"/>
      <c r="Q157" s="13"/>
      <c r="R157" s="13"/>
      <c r="S157" s="13"/>
      <c r="T157" s="13"/>
    </row>
    <row r="158" spans="13:20" x14ac:dyDescent="0.25">
      <c r="M158" s="13"/>
      <c r="N158" s="13"/>
      <c r="O158" s="13"/>
      <c r="P158" s="13"/>
      <c r="Q158" s="13"/>
      <c r="R158" s="13"/>
      <c r="S158" s="13"/>
      <c r="T158" s="13"/>
    </row>
    <row r="159" spans="13:20" x14ac:dyDescent="0.25">
      <c r="M159" s="13"/>
      <c r="N159" s="13"/>
      <c r="O159" s="13"/>
      <c r="P159" s="13"/>
      <c r="Q159" s="13"/>
      <c r="R159" s="13"/>
      <c r="S159" s="13"/>
      <c r="T159" s="13"/>
    </row>
    <row r="160" spans="13:20" x14ac:dyDescent="0.25">
      <c r="M160" s="13"/>
      <c r="N160" s="13"/>
      <c r="O160" s="13"/>
      <c r="P160" s="13"/>
      <c r="Q160" s="13"/>
      <c r="R160" s="13"/>
      <c r="S160" s="13"/>
      <c r="T160" s="13"/>
    </row>
    <row r="161" spans="13:20" x14ac:dyDescent="0.25">
      <c r="M161" s="13"/>
      <c r="N161" s="13"/>
      <c r="O161" s="13"/>
      <c r="P161" s="13"/>
      <c r="Q161" s="13"/>
      <c r="R161" s="13"/>
      <c r="S161" s="13"/>
      <c r="T161" s="13"/>
    </row>
    <row r="162" spans="13:20" x14ac:dyDescent="0.25">
      <c r="M162" s="13"/>
      <c r="N162" s="13"/>
      <c r="O162" s="13"/>
      <c r="P162" s="13"/>
      <c r="Q162" s="13"/>
      <c r="R162" s="13"/>
      <c r="S162" s="13"/>
      <c r="T162" s="13"/>
    </row>
    <row r="163" spans="13:20" x14ac:dyDescent="0.25">
      <c r="M163" s="13"/>
      <c r="N163" s="13"/>
      <c r="O163" s="13"/>
      <c r="P163" s="13"/>
      <c r="Q163" s="13"/>
      <c r="R163" s="13"/>
      <c r="S163" s="13"/>
      <c r="T163" s="13"/>
    </row>
    <row r="164" spans="13:20" x14ac:dyDescent="0.25">
      <c r="M164" s="13"/>
      <c r="N164" s="13"/>
      <c r="O164" s="13"/>
      <c r="P164" s="13"/>
      <c r="Q164" s="13"/>
      <c r="R164" s="13"/>
      <c r="S164" s="13"/>
      <c r="T164" s="13"/>
    </row>
    <row r="165" spans="13:20" x14ac:dyDescent="0.25">
      <c r="M165" s="13"/>
      <c r="N165" s="13"/>
      <c r="O165" s="13"/>
      <c r="P165" s="13"/>
      <c r="Q165" s="13"/>
      <c r="R165" s="13"/>
      <c r="S165" s="13"/>
      <c r="T165" s="13"/>
    </row>
    <row r="166" spans="13:20" x14ac:dyDescent="0.25">
      <c r="M166" s="13"/>
      <c r="N166" s="13"/>
      <c r="O166" s="13"/>
      <c r="P166" s="13"/>
      <c r="Q166" s="13"/>
      <c r="R166" s="13"/>
      <c r="S166" s="13"/>
      <c r="T166" s="13"/>
    </row>
    <row r="167" spans="13:20" x14ac:dyDescent="0.25">
      <c r="M167" s="13"/>
      <c r="N167" s="13"/>
      <c r="O167" s="13"/>
      <c r="P167" s="13"/>
      <c r="Q167" s="13"/>
      <c r="R167" s="13"/>
      <c r="S167" s="13"/>
      <c r="T167" s="13"/>
    </row>
    <row r="168" spans="13:20" x14ac:dyDescent="0.25">
      <c r="M168" s="13"/>
      <c r="N168" s="13"/>
      <c r="O168" s="13"/>
      <c r="P168" s="13"/>
      <c r="Q168" s="13"/>
      <c r="R168" s="13"/>
      <c r="S168" s="13"/>
      <c r="T168" s="13"/>
    </row>
    <row r="169" spans="13:20" x14ac:dyDescent="0.25">
      <c r="M169" s="13"/>
      <c r="N169" s="13"/>
      <c r="O169" s="13"/>
      <c r="P169" s="13"/>
      <c r="Q169" s="13"/>
      <c r="R169" s="13"/>
      <c r="S169" s="13"/>
      <c r="T169" s="13"/>
    </row>
    <row r="170" spans="13:20" x14ac:dyDescent="0.25">
      <c r="M170" s="13"/>
      <c r="N170" s="13"/>
      <c r="O170" s="13"/>
      <c r="P170" s="13"/>
      <c r="Q170" s="13"/>
      <c r="R170" s="13"/>
      <c r="S170" s="13"/>
      <c r="T170" s="13"/>
    </row>
    <row r="171" spans="13:20" x14ac:dyDescent="0.25">
      <c r="M171" s="13"/>
      <c r="N171" s="13"/>
      <c r="O171" s="13"/>
      <c r="P171" s="13"/>
      <c r="Q171" s="13"/>
      <c r="R171" s="13"/>
      <c r="S171" s="13"/>
      <c r="T171" s="13"/>
    </row>
    <row r="172" spans="13:20" x14ac:dyDescent="0.25">
      <c r="M172" s="13"/>
      <c r="N172" s="13"/>
      <c r="O172" s="13"/>
      <c r="P172" s="13"/>
      <c r="Q172" s="13"/>
      <c r="R172" s="13"/>
      <c r="S172" s="13"/>
      <c r="T172" s="13"/>
    </row>
    <row r="173" spans="13:20" x14ac:dyDescent="0.25">
      <c r="M173" s="13"/>
      <c r="N173" s="13"/>
      <c r="O173" s="13"/>
      <c r="P173" s="13"/>
      <c r="Q173" s="13"/>
      <c r="R173" s="13"/>
      <c r="S173" s="13"/>
      <c r="T173" s="13"/>
    </row>
    <row r="174" spans="13:20" x14ac:dyDescent="0.25">
      <c r="M174" s="13"/>
      <c r="N174" s="13"/>
      <c r="O174" s="13"/>
      <c r="P174" s="13"/>
      <c r="Q174" s="13"/>
      <c r="R174" s="13"/>
      <c r="S174" s="13"/>
      <c r="T174" s="13"/>
    </row>
    <row r="175" spans="13:20" x14ac:dyDescent="0.25">
      <c r="M175" s="13"/>
      <c r="N175" s="13"/>
      <c r="O175" s="13"/>
      <c r="P175" s="13"/>
      <c r="Q175" s="13"/>
      <c r="R175" s="13"/>
      <c r="S175" s="13"/>
      <c r="T175" s="13"/>
    </row>
    <row r="176" spans="13:20" x14ac:dyDescent="0.25">
      <c r="M176" s="13"/>
      <c r="N176" s="13"/>
      <c r="O176" s="13"/>
      <c r="P176" s="13"/>
      <c r="Q176" s="13"/>
      <c r="R176" s="13"/>
      <c r="S176" s="13"/>
      <c r="T176" s="13"/>
    </row>
    <row r="177" spans="13:20" x14ac:dyDescent="0.25">
      <c r="M177" s="13"/>
      <c r="N177" s="13"/>
      <c r="O177" s="13"/>
      <c r="P177" s="13"/>
      <c r="Q177" s="13"/>
      <c r="R177" s="13"/>
      <c r="S177" s="13"/>
      <c r="T177" s="13"/>
    </row>
    <row r="178" spans="13:20" x14ac:dyDescent="0.25">
      <c r="M178" s="13"/>
      <c r="N178" s="13"/>
      <c r="O178" s="13"/>
      <c r="P178" s="13"/>
      <c r="Q178" s="13"/>
      <c r="R178" s="13"/>
      <c r="S178" s="13"/>
      <c r="T178" s="13"/>
    </row>
    <row r="179" spans="13:20" x14ac:dyDescent="0.25">
      <c r="M179" s="13"/>
      <c r="N179" s="13"/>
      <c r="O179" s="13"/>
      <c r="P179" s="13"/>
      <c r="Q179" s="13"/>
      <c r="R179" s="13"/>
      <c r="S179" s="13"/>
      <c r="T179" s="13"/>
    </row>
    <row r="180" spans="13:20" x14ac:dyDescent="0.25">
      <c r="M180" s="13"/>
      <c r="N180" s="13"/>
      <c r="O180" s="13"/>
      <c r="P180" s="13"/>
      <c r="Q180" s="13"/>
      <c r="R180" s="13"/>
      <c r="S180" s="13"/>
      <c r="T180" s="13"/>
    </row>
    <row r="181" spans="13:20" x14ac:dyDescent="0.25">
      <c r="M181" s="13"/>
      <c r="N181" s="13"/>
      <c r="O181" s="13"/>
      <c r="P181" s="13"/>
      <c r="Q181" s="13"/>
      <c r="R181" s="13"/>
      <c r="S181" s="13"/>
      <c r="T181" s="13"/>
    </row>
    <row r="182" spans="13:20" x14ac:dyDescent="0.25">
      <c r="M182" s="13"/>
      <c r="N182" s="13"/>
      <c r="O182" s="13"/>
      <c r="P182" s="13"/>
      <c r="Q182" s="13"/>
      <c r="R182" s="13"/>
      <c r="S182" s="13"/>
      <c r="T182" s="13"/>
    </row>
    <row r="183" spans="13:20" x14ac:dyDescent="0.25">
      <c r="M183" s="13"/>
      <c r="N183" s="13"/>
      <c r="O183" s="13"/>
      <c r="P183" s="13"/>
      <c r="Q183" s="13"/>
      <c r="R183" s="13"/>
      <c r="S183" s="13"/>
      <c r="T183" s="13"/>
    </row>
    <row r="184" spans="13:20" x14ac:dyDescent="0.25">
      <c r="M184" s="13"/>
      <c r="N184" s="13"/>
      <c r="O184" s="13"/>
      <c r="P184" s="13"/>
      <c r="Q184" s="13"/>
      <c r="R184" s="13"/>
      <c r="S184" s="13"/>
      <c r="T184" s="13"/>
    </row>
    <row r="185" spans="13:20" x14ac:dyDescent="0.25">
      <c r="M185" s="13"/>
      <c r="N185" s="13"/>
      <c r="O185" s="13"/>
      <c r="P185" s="13"/>
      <c r="Q185" s="13"/>
      <c r="R185" s="13"/>
      <c r="S185" s="13"/>
      <c r="T185" s="13"/>
    </row>
    <row r="186" spans="13:20" x14ac:dyDescent="0.25">
      <c r="M186" s="13"/>
      <c r="N186" s="13"/>
      <c r="O186" s="13"/>
      <c r="P186" s="13"/>
      <c r="Q186" s="13"/>
      <c r="R186" s="13"/>
      <c r="S186" s="13"/>
      <c r="T186" s="13"/>
    </row>
    <row r="187" spans="13:20" x14ac:dyDescent="0.25">
      <c r="M187" s="13"/>
      <c r="N187" s="13"/>
      <c r="O187" s="13"/>
      <c r="P187" s="13"/>
      <c r="Q187" s="13"/>
      <c r="R187" s="13"/>
      <c r="S187" s="13"/>
      <c r="T187" s="13"/>
    </row>
    <row r="188" spans="13:20" x14ac:dyDescent="0.25">
      <c r="M188" s="13"/>
      <c r="N188" s="13"/>
      <c r="O188" s="13"/>
      <c r="P188" s="13"/>
      <c r="Q188" s="13"/>
      <c r="R188" s="13"/>
      <c r="S188" s="13"/>
      <c r="T188" s="13"/>
    </row>
    <row r="189" spans="13:20" x14ac:dyDescent="0.25">
      <c r="M189" s="13"/>
      <c r="N189" s="13"/>
      <c r="O189" s="13"/>
      <c r="P189" s="13"/>
      <c r="Q189" s="13"/>
      <c r="R189" s="13"/>
      <c r="S189" s="13"/>
      <c r="T189" s="13"/>
    </row>
    <row r="190" spans="13:20" x14ac:dyDescent="0.25">
      <c r="M190" s="13"/>
      <c r="N190" s="13"/>
      <c r="O190" s="13"/>
      <c r="P190" s="13"/>
      <c r="Q190" s="13"/>
      <c r="R190" s="13"/>
      <c r="S190" s="13"/>
      <c r="T190" s="13"/>
    </row>
    <row r="191" spans="13:20" x14ac:dyDescent="0.25">
      <c r="M191" s="13"/>
      <c r="N191" s="13"/>
      <c r="O191" s="13"/>
      <c r="P191" s="13"/>
      <c r="Q191" s="13"/>
      <c r="R191" s="13"/>
      <c r="S191" s="13"/>
      <c r="T191" s="13"/>
    </row>
    <row r="192" spans="13:20" x14ac:dyDescent="0.25">
      <c r="M192" s="13"/>
      <c r="N192" s="13"/>
      <c r="O192" s="13"/>
      <c r="P192" s="13"/>
      <c r="Q192" s="13"/>
      <c r="R192" s="13"/>
      <c r="S192" s="13"/>
      <c r="T192" s="13"/>
    </row>
    <row r="193" spans="1:22" x14ac:dyDescent="0.25">
      <c r="M193" s="13"/>
      <c r="N193" s="13"/>
      <c r="O193" s="13"/>
      <c r="P193" s="13"/>
      <c r="Q193" s="13"/>
      <c r="R193" s="13"/>
      <c r="S193" s="13"/>
      <c r="T193" s="13"/>
    </row>
    <row r="194" spans="1:22" x14ac:dyDescent="0.25">
      <c r="M194" s="13"/>
      <c r="N194" s="13"/>
      <c r="O194" s="13"/>
      <c r="P194" s="13"/>
      <c r="Q194" s="13"/>
      <c r="R194" s="13"/>
      <c r="S194" s="13"/>
      <c r="T194" s="13"/>
    </row>
    <row r="195" spans="1:22" x14ac:dyDescent="0.25">
      <c r="M195" s="13"/>
      <c r="N195" s="13"/>
      <c r="O195" s="13"/>
      <c r="P195" s="13"/>
      <c r="Q195" s="13"/>
      <c r="R195" s="13"/>
      <c r="S195" s="13"/>
      <c r="T195" s="13"/>
    </row>
    <row r="196" spans="1:22" x14ac:dyDescent="0.25">
      <c r="C196" s="4" t="s">
        <v>18</v>
      </c>
      <c r="D196" s="4" t="s">
        <v>19</v>
      </c>
      <c r="E196" s="4" t="s">
        <v>20</v>
      </c>
      <c r="F196" s="4" t="s">
        <v>21</v>
      </c>
      <c r="G196" s="4" t="s">
        <v>22</v>
      </c>
      <c r="H196" s="4" t="s">
        <v>23</v>
      </c>
      <c r="M196" s="13"/>
      <c r="N196" s="13"/>
      <c r="O196" s="13"/>
      <c r="P196" s="13"/>
      <c r="Q196" s="13"/>
      <c r="R196" s="13"/>
      <c r="S196" s="13"/>
      <c r="T196" s="13"/>
    </row>
    <row r="197" spans="1:22" x14ac:dyDescent="0.25">
      <c r="C197" s="5">
        <f t="shared" ref="C197:H197" si="0">C3</f>
        <v>1.1000000000000001</v>
      </c>
      <c r="D197" s="5">
        <f t="shared" si="0"/>
        <v>20</v>
      </c>
      <c r="E197" s="5">
        <f t="shared" si="0"/>
        <v>0.7</v>
      </c>
      <c r="F197" s="5">
        <f t="shared" si="0"/>
        <v>270</v>
      </c>
      <c r="G197" s="5">
        <f t="shared" si="0"/>
        <v>0.7</v>
      </c>
      <c r="H197" s="5">
        <f t="shared" si="0"/>
        <v>135</v>
      </c>
    </row>
    <row r="198" spans="1:22" x14ac:dyDescent="0.25">
      <c r="A198" s="1" t="s">
        <v>0</v>
      </c>
      <c r="B198" s="1" t="s">
        <v>0</v>
      </c>
      <c r="C198" s="1" t="s">
        <v>5</v>
      </c>
      <c r="D198" s="1" t="s">
        <v>6</v>
      </c>
      <c r="E198" s="1" t="s">
        <v>10</v>
      </c>
      <c r="F198" s="1" t="s">
        <v>7</v>
      </c>
      <c r="G198" s="1" t="s">
        <v>8</v>
      </c>
      <c r="H198" s="1" t="s">
        <v>11</v>
      </c>
      <c r="I198" s="1" t="s">
        <v>9</v>
      </c>
      <c r="J198" s="1" t="s">
        <v>12</v>
      </c>
      <c r="K198" s="1" t="s">
        <v>13</v>
      </c>
      <c r="P198" s="1"/>
      <c r="R198" s="1"/>
      <c r="S198" s="1"/>
      <c r="T198" s="1"/>
      <c r="U198" s="1"/>
      <c r="V198" s="1"/>
    </row>
    <row r="199" spans="1:22" x14ac:dyDescent="0.25">
      <c r="A199" s="1" t="s">
        <v>1</v>
      </c>
      <c r="B199" s="1" t="s">
        <v>2</v>
      </c>
      <c r="C199" s="6">
        <f>C197</f>
        <v>1.1000000000000001</v>
      </c>
      <c r="D199" s="1">
        <f>D197</f>
        <v>20</v>
      </c>
      <c r="F199" s="6">
        <f>E197</f>
        <v>0.7</v>
      </c>
      <c r="G199" s="1">
        <f>F197</f>
        <v>270</v>
      </c>
      <c r="I199" s="6">
        <f>G197</f>
        <v>0.7</v>
      </c>
      <c r="J199" s="1">
        <f>H197</f>
        <v>135</v>
      </c>
      <c r="P199" s="1"/>
      <c r="R199" s="1"/>
      <c r="S199" s="1"/>
      <c r="T199" s="1"/>
      <c r="U199" s="1"/>
      <c r="V199" s="1"/>
    </row>
    <row r="200" spans="1:22" x14ac:dyDescent="0.25">
      <c r="A200" s="1">
        <v>0</v>
      </c>
      <c r="B200" s="1">
        <f>PI()*(A200)/180</f>
        <v>0</v>
      </c>
      <c r="C200" s="1">
        <f>C199</f>
        <v>1.1000000000000001</v>
      </c>
      <c r="D200" s="1">
        <f>PI()*D199/180</f>
        <v>0.3490658503988659</v>
      </c>
      <c r="E200" s="1">
        <f>C200*SIN(B200+D200)</f>
        <v>0.37622215765823563</v>
      </c>
      <c r="F200" s="1">
        <f>F199</f>
        <v>0.7</v>
      </c>
      <c r="G200" s="1">
        <f>PI()*G199/180</f>
        <v>4.7123889803846897</v>
      </c>
      <c r="H200" s="1">
        <f t="shared" ref="H200:H231" si="1">F200*SIN(B200+G200)</f>
        <v>-0.7</v>
      </c>
      <c r="I200" s="1">
        <f>I199</f>
        <v>0.7</v>
      </c>
      <c r="J200" s="1">
        <f>PI()*J199/180</f>
        <v>2.3561944901923448</v>
      </c>
      <c r="K200" s="1">
        <f t="shared" ref="K200:K231" si="2">I200*SIN(B200+J200)</f>
        <v>0.49497474683058329</v>
      </c>
      <c r="O200" s="7" t="s">
        <v>37</v>
      </c>
      <c r="P200" s="1"/>
      <c r="Q200" s="7" t="s">
        <v>38</v>
      </c>
      <c r="R200" s="1"/>
      <c r="S200" s="7" t="s">
        <v>39</v>
      </c>
      <c r="T200" s="1"/>
      <c r="U200" s="1"/>
      <c r="V200" s="1"/>
    </row>
    <row r="201" spans="1:22" x14ac:dyDescent="0.25">
      <c r="A201" s="1">
        <v>10</v>
      </c>
      <c r="B201" s="1">
        <f t="shared" ref="B201:B248" si="3">PI()*(A201)/180</f>
        <v>0.17453292519943295</v>
      </c>
      <c r="C201" s="1">
        <f>C199</f>
        <v>1.1000000000000001</v>
      </c>
      <c r="D201" s="1">
        <f>D200</f>
        <v>0.3490658503988659</v>
      </c>
      <c r="E201" s="1">
        <f t="shared" ref="E201:E248" si="4">C201*SIN(B201+D201)</f>
        <v>0.54999999999999993</v>
      </c>
      <c r="F201" s="1">
        <f>F199</f>
        <v>0.7</v>
      </c>
      <c r="G201" s="1">
        <f t="shared" ref="G201:G248" si="5">G200</f>
        <v>4.7123889803846897</v>
      </c>
      <c r="H201" s="1">
        <f t="shared" si="1"/>
        <v>-0.68936542710854565</v>
      </c>
      <c r="I201" s="1">
        <f>I199</f>
        <v>0.7</v>
      </c>
      <c r="J201" s="1">
        <f t="shared" ref="J201:J248" si="6">J200</f>
        <v>2.3561944901923448</v>
      </c>
      <c r="K201" s="1">
        <f t="shared" si="2"/>
        <v>0.40150350544573243</v>
      </c>
      <c r="N201" s="1" t="s">
        <v>3</v>
      </c>
      <c r="O201" s="1">
        <v>0</v>
      </c>
      <c r="P201" s="1">
        <f>C200*COS(B200+D200)</f>
        <v>1.0336618828644994</v>
      </c>
      <c r="Q201" s="1">
        <v>0</v>
      </c>
      <c r="R201" s="1">
        <f>C200*COS(B200+D200+2*PI()/3)</f>
        <v>-0.84264888743087574</v>
      </c>
      <c r="S201" s="1">
        <v>0</v>
      </c>
      <c r="T201" s="1">
        <f>C200*COS(B200+D200+4*PI()/3)</f>
        <v>-0.19101299543362432</v>
      </c>
      <c r="U201" s="1"/>
      <c r="V201" s="1"/>
    </row>
    <row r="202" spans="1:22" x14ac:dyDescent="0.25">
      <c r="A202" s="1">
        <v>20</v>
      </c>
      <c r="B202" s="1">
        <f t="shared" si="3"/>
        <v>0.3490658503988659</v>
      </c>
      <c r="C202" s="1">
        <f t="shared" ref="C202:C248" si="7">C201</f>
        <v>1.1000000000000001</v>
      </c>
      <c r="D202" s="1">
        <f t="shared" ref="D202:D248" si="8">D201</f>
        <v>0.3490658503988659</v>
      </c>
      <c r="E202" s="1">
        <f t="shared" si="4"/>
        <v>0.70706637065519329</v>
      </c>
      <c r="F202" s="1">
        <f t="shared" ref="F202:F248" si="9">F201</f>
        <v>0.7</v>
      </c>
      <c r="G202" s="1">
        <f t="shared" si="5"/>
        <v>4.7123889803846897</v>
      </c>
      <c r="H202" s="1">
        <f t="shared" si="1"/>
        <v>-0.65778483455013592</v>
      </c>
      <c r="I202" s="1">
        <f t="shared" ref="I202:I248" si="10">I201</f>
        <v>0.7</v>
      </c>
      <c r="J202" s="1">
        <f t="shared" si="6"/>
        <v>2.3561944901923448</v>
      </c>
      <c r="K202" s="1">
        <f t="shared" si="2"/>
        <v>0.2958327832184896</v>
      </c>
      <c r="N202" s="1" t="s">
        <v>4</v>
      </c>
      <c r="O202" s="1">
        <v>0</v>
      </c>
      <c r="P202" s="1">
        <f>C200*SIN(B200+D200)</f>
        <v>0.37622215765823563</v>
      </c>
      <c r="Q202" s="1">
        <v>0</v>
      </c>
      <c r="R202" s="1">
        <f>C200*SIN(B200+D201+2*PI()/3)</f>
        <v>0.70706637065519351</v>
      </c>
      <c r="S202" s="1">
        <v>0</v>
      </c>
      <c r="T202" s="1">
        <f>C200*SIN(B200+D201+4*PI()/3)</f>
        <v>-1.0832885283134288</v>
      </c>
      <c r="U202" s="1"/>
      <c r="V202" s="1"/>
    </row>
    <row r="203" spans="1:22" x14ac:dyDescent="0.25">
      <c r="A203" s="1">
        <v>30</v>
      </c>
      <c r="B203" s="1">
        <f t="shared" si="3"/>
        <v>0.52359877559829882</v>
      </c>
      <c r="C203" s="1">
        <f t="shared" si="7"/>
        <v>1.1000000000000001</v>
      </c>
      <c r="D203" s="1">
        <f t="shared" si="8"/>
        <v>0.3490658503988659</v>
      </c>
      <c r="E203" s="1">
        <f t="shared" si="4"/>
        <v>0.84264888743087574</v>
      </c>
      <c r="F203" s="1">
        <f t="shared" si="9"/>
        <v>0.7</v>
      </c>
      <c r="G203" s="1">
        <f t="shared" si="5"/>
        <v>4.7123889803846897</v>
      </c>
      <c r="H203" s="1">
        <f t="shared" si="1"/>
        <v>-0.60621778264910697</v>
      </c>
      <c r="I203" s="1">
        <f t="shared" si="10"/>
        <v>0.7</v>
      </c>
      <c r="J203" s="1">
        <f t="shared" si="6"/>
        <v>2.3561944901923448</v>
      </c>
      <c r="K203" s="1">
        <f t="shared" si="2"/>
        <v>0.18117333157176471</v>
      </c>
      <c r="O203" s="7" t="s">
        <v>15</v>
      </c>
      <c r="P203" s="1"/>
      <c r="Q203" s="7" t="s">
        <v>40</v>
      </c>
      <c r="R203" s="1"/>
      <c r="S203" s="7" t="s">
        <v>41</v>
      </c>
      <c r="T203" s="1"/>
      <c r="U203" s="1"/>
      <c r="V203" s="1"/>
    </row>
    <row r="204" spans="1:22" x14ac:dyDescent="0.25">
      <c r="A204" s="1">
        <v>40</v>
      </c>
      <c r="B204" s="1">
        <f t="shared" si="3"/>
        <v>0.69813170079773179</v>
      </c>
      <c r="C204" s="1">
        <f t="shared" si="7"/>
        <v>1.1000000000000001</v>
      </c>
      <c r="D204" s="1">
        <f t="shared" si="8"/>
        <v>0.3490658503988659</v>
      </c>
      <c r="E204" s="1">
        <f t="shared" si="4"/>
        <v>0.95262794416288255</v>
      </c>
      <c r="F204" s="1">
        <f t="shared" si="9"/>
        <v>0.7</v>
      </c>
      <c r="G204" s="1">
        <f t="shared" si="5"/>
        <v>4.7123889803846897</v>
      </c>
      <c r="H204" s="1">
        <f t="shared" si="1"/>
        <v>-0.53623111018328462</v>
      </c>
      <c r="I204" s="1">
        <f t="shared" si="10"/>
        <v>0.7</v>
      </c>
      <c r="J204" s="1">
        <f t="shared" si="6"/>
        <v>2.3561944901923448</v>
      </c>
      <c r="K204" s="1">
        <f t="shared" si="2"/>
        <v>6.1009019923360733E-2</v>
      </c>
      <c r="N204" s="1" t="s">
        <v>3</v>
      </c>
      <c r="O204" s="1">
        <v>0</v>
      </c>
      <c r="P204" s="1">
        <f>F200*COS(B200+G200)</f>
        <v>-1.286405877654051E-16</v>
      </c>
      <c r="Q204" s="1">
        <v>0</v>
      </c>
      <c r="R204" s="1">
        <f>F200*COS(B200+G200+2*PI()/3)</f>
        <v>0.60621778264910731</v>
      </c>
      <c r="S204" s="1">
        <v>0</v>
      </c>
      <c r="T204" s="1">
        <f>F200*COS(B200+G200+4*PI()/3)</f>
        <v>-0.60621778264910708</v>
      </c>
      <c r="U204" s="1"/>
      <c r="V204" s="1"/>
    </row>
    <row r="205" spans="1:22" x14ac:dyDescent="0.25">
      <c r="A205" s="1">
        <v>50</v>
      </c>
      <c r="B205" s="1">
        <f t="shared" si="3"/>
        <v>0.87266462599716477</v>
      </c>
      <c r="C205" s="1">
        <f t="shared" si="7"/>
        <v>1.1000000000000001</v>
      </c>
      <c r="D205" s="1">
        <f t="shared" si="8"/>
        <v>0.3490658503988659</v>
      </c>
      <c r="E205" s="1">
        <f t="shared" si="4"/>
        <v>1.0336618828644992</v>
      </c>
      <c r="F205" s="1">
        <f t="shared" si="9"/>
        <v>0.7</v>
      </c>
      <c r="G205" s="1">
        <f t="shared" si="5"/>
        <v>4.7123889803846897</v>
      </c>
      <c r="H205" s="1">
        <f t="shared" si="1"/>
        <v>-0.4499513267805777</v>
      </c>
      <c r="I205" s="1">
        <f t="shared" si="10"/>
        <v>0.7</v>
      </c>
      <c r="J205" s="1">
        <f t="shared" si="6"/>
        <v>2.3561944901923448</v>
      </c>
      <c r="K205" s="1">
        <f t="shared" si="2"/>
        <v>-6.1009019923360559E-2</v>
      </c>
      <c r="N205" s="1" t="s">
        <v>4</v>
      </c>
      <c r="O205" s="1">
        <v>0</v>
      </c>
      <c r="P205" s="1">
        <f>F200*SIN(B200+G200)</f>
        <v>-0.7</v>
      </c>
      <c r="Q205" s="1">
        <v>0</v>
      </c>
      <c r="R205" s="1">
        <f>F200*SIN(B200+G200+2*PI()/3)</f>
        <v>0.34999999999999948</v>
      </c>
      <c r="S205" s="1">
        <v>0</v>
      </c>
      <c r="T205" s="1">
        <f>F200*SIN(B200+G200+4*PI()/3)</f>
        <v>0.34999999999999981</v>
      </c>
      <c r="U205" s="1"/>
      <c r="V205" s="1"/>
    </row>
    <row r="206" spans="1:22" x14ac:dyDescent="0.25">
      <c r="A206" s="1">
        <v>60</v>
      </c>
      <c r="B206" s="1">
        <f t="shared" si="3"/>
        <v>1.0471975511965976</v>
      </c>
      <c r="C206" s="1">
        <f t="shared" si="7"/>
        <v>1.1000000000000001</v>
      </c>
      <c r="D206" s="1">
        <f t="shared" si="8"/>
        <v>0.3490658503988659</v>
      </c>
      <c r="E206" s="1">
        <f t="shared" si="4"/>
        <v>1.0832885283134288</v>
      </c>
      <c r="F206" s="1">
        <f t="shared" si="9"/>
        <v>0.7</v>
      </c>
      <c r="G206" s="1">
        <f t="shared" si="5"/>
        <v>4.7123889803846897</v>
      </c>
      <c r="H206" s="1">
        <f t="shared" si="1"/>
        <v>-0.35000000000000031</v>
      </c>
      <c r="I206" s="1">
        <f t="shared" si="10"/>
        <v>0.7</v>
      </c>
      <c r="J206" s="1">
        <f t="shared" si="6"/>
        <v>2.3561944901923448</v>
      </c>
      <c r="K206" s="1">
        <f t="shared" si="2"/>
        <v>-0.18117333157176424</v>
      </c>
      <c r="O206" s="7" t="s">
        <v>42</v>
      </c>
      <c r="P206" s="1"/>
      <c r="Q206" s="7" t="s">
        <v>43</v>
      </c>
      <c r="R206" s="1"/>
      <c r="S206" s="7" t="s">
        <v>44</v>
      </c>
      <c r="T206" s="1"/>
      <c r="U206" s="1"/>
      <c r="V206" s="1"/>
    </row>
    <row r="207" spans="1:22" x14ac:dyDescent="0.25">
      <c r="A207" s="1">
        <v>70</v>
      </c>
      <c r="B207" s="1">
        <f t="shared" si="3"/>
        <v>1.2217304763960306</v>
      </c>
      <c r="C207" s="1">
        <f t="shared" si="7"/>
        <v>1.1000000000000001</v>
      </c>
      <c r="D207" s="1">
        <f t="shared" si="8"/>
        <v>0.3490658503988659</v>
      </c>
      <c r="E207" s="1">
        <f t="shared" si="4"/>
        <v>1.1000000000000001</v>
      </c>
      <c r="F207" s="1">
        <f t="shared" si="9"/>
        <v>0.7</v>
      </c>
      <c r="G207" s="1">
        <f t="shared" si="5"/>
        <v>4.7123889803846897</v>
      </c>
      <c r="H207" s="1">
        <f t="shared" si="1"/>
        <v>-0.239414100327968</v>
      </c>
      <c r="I207" s="1">
        <f t="shared" si="10"/>
        <v>0.7</v>
      </c>
      <c r="J207" s="1">
        <f t="shared" si="6"/>
        <v>2.3561944901923448</v>
      </c>
      <c r="K207" s="1">
        <f t="shared" si="2"/>
        <v>-0.29583278321848949</v>
      </c>
      <c r="N207" s="1" t="s">
        <v>3</v>
      </c>
      <c r="O207" s="1">
        <v>0</v>
      </c>
      <c r="P207" s="1">
        <f>I200*COS(B200+J200)</f>
        <v>-0.49497474683058318</v>
      </c>
      <c r="Q207" s="1">
        <v>0</v>
      </c>
      <c r="R207" s="1">
        <f>I200*COS(B200+J200+2*PI()/3)</f>
        <v>-0.18117333157176443</v>
      </c>
      <c r="S207" s="1">
        <v>0</v>
      </c>
      <c r="T207" s="1">
        <f>I200*COS(B200+J200+4*PI()/3)</f>
        <v>0.67614807840234781</v>
      </c>
      <c r="U207" s="1"/>
      <c r="V207" s="1"/>
    </row>
    <row r="208" spans="1:22" x14ac:dyDescent="0.25">
      <c r="A208" s="1">
        <v>80</v>
      </c>
      <c r="B208" s="1">
        <f t="shared" si="3"/>
        <v>1.3962634015954636</v>
      </c>
      <c r="C208" s="1">
        <f t="shared" si="7"/>
        <v>1.1000000000000001</v>
      </c>
      <c r="D208" s="1">
        <f t="shared" si="8"/>
        <v>0.3490658503988659</v>
      </c>
      <c r="E208" s="1">
        <f t="shared" si="4"/>
        <v>1.0832885283134288</v>
      </c>
      <c r="F208" s="1">
        <f t="shared" si="9"/>
        <v>0.7</v>
      </c>
      <c r="G208" s="1">
        <f t="shared" si="5"/>
        <v>4.7123889803846897</v>
      </c>
      <c r="H208" s="1">
        <f t="shared" si="1"/>
        <v>-0.12155372436685126</v>
      </c>
      <c r="I208" s="1">
        <f t="shared" si="10"/>
        <v>0.7</v>
      </c>
      <c r="J208" s="1">
        <f t="shared" si="6"/>
        <v>2.3561944901923448</v>
      </c>
      <c r="K208" s="1">
        <f t="shared" si="2"/>
        <v>-0.40150350544573227</v>
      </c>
      <c r="N208" s="1" t="s">
        <v>4</v>
      </c>
      <c r="O208" s="1">
        <v>0</v>
      </c>
      <c r="P208" s="1">
        <f>I200*SIN(B200+J200)</f>
        <v>0.49497474683058329</v>
      </c>
      <c r="Q208" s="1">
        <v>0</v>
      </c>
      <c r="R208" s="1">
        <f>I200*SIN(B200+J200+2*PI()/3)</f>
        <v>-0.67614807840234781</v>
      </c>
      <c r="S208" s="1">
        <v>0</v>
      </c>
      <c r="T208" s="1">
        <f>I200*SIN(B200+J200+4*PI()/3)</f>
        <v>0.18117333157176416</v>
      </c>
      <c r="U208" s="1"/>
      <c r="V208" s="1"/>
    </row>
    <row r="209" spans="1:22" x14ac:dyDescent="0.25">
      <c r="A209" s="1">
        <v>90</v>
      </c>
      <c r="B209" s="1">
        <f t="shared" si="3"/>
        <v>1.5707963267948966</v>
      </c>
      <c r="C209" s="1">
        <f t="shared" si="7"/>
        <v>1.1000000000000001</v>
      </c>
      <c r="D209" s="1">
        <f t="shared" si="8"/>
        <v>0.3490658503988659</v>
      </c>
      <c r="E209" s="1">
        <f t="shared" si="4"/>
        <v>1.0336618828644994</v>
      </c>
      <c r="F209" s="1">
        <f t="shared" si="9"/>
        <v>0.7</v>
      </c>
      <c r="G209" s="1">
        <f t="shared" si="5"/>
        <v>4.7123889803846897</v>
      </c>
      <c r="H209" s="1">
        <f t="shared" si="1"/>
        <v>-1.715207836872068E-16</v>
      </c>
      <c r="I209" s="1">
        <f t="shared" si="10"/>
        <v>0.7</v>
      </c>
      <c r="J209" s="1">
        <f t="shared" si="6"/>
        <v>2.3561944901923448</v>
      </c>
      <c r="K209" s="1">
        <f t="shared" si="2"/>
        <v>-0.49497474683058318</v>
      </c>
      <c r="O209" s="1" t="s">
        <v>30</v>
      </c>
      <c r="P209" s="1"/>
      <c r="Q209" s="1" t="s">
        <v>31</v>
      </c>
      <c r="R209" s="1"/>
      <c r="S209" s="1" t="s">
        <v>14</v>
      </c>
      <c r="T209" s="1"/>
      <c r="U209" s="1" t="s">
        <v>16</v>
      </c>
      <c r="V209" s="1"/>
    </row>
    <row r="210" spans="1:22" x14ac:dyDescent="0.25">
      <c r="A210" s="1">
        <v>100</v>
      </c>
      <c r="B210" s="1">
        <f t="shared" si="3"/>
        <v>1.7453292519943295</v>
      </c>
      <c r="C210" s="1">
        <f t="shared" si="7"/>
        <v>1.1000000000000001</v>
      </c>
      <c r="D210" s="1">
        <f t="shared" si="8"/>
        <v>0.3490658503988659</v>
      </c>
      <c r="E210" s="1">
        <f t="shared" si="4"/>
        <v>0.95262794416288266</v>
      </c>
      <c r="F210" s="1">
        <f t="shared" si="9"/>
        <v>0.7</v>
      </c>
      <c r="G210" s="1">
        <f t="shared" si="5"/>
        <v>4.7123889803846897</v>
      </c>
      <c r="H210" s="1">
        <f t="shared" si="1"/>
        <v>0.12155372436685093</v>
      </c>
      <c r="I210" s="1">
        <f t="shared" si="10"/>
        <v>0.7</v>
      </c>
      <c r="J210" s="1">
        <f t="shared" si="6"/>
        <v>2.3561944901923448</v>
      </c>
      <c r="K210" s="1">
        <f t="shared" si="2"/>
        <v>-0.57340643100229405</v>
      </c>
      <c r="N210" s="1" t="s">
        <v>3</v>
      </c>
      <c r="O210" s="1">
        <f>P201</f>
        <v>1.0336618828644994</v>
      </c>
      <c r="P210" s="1">
        <f>O210+P204</f>
        <v>1.0336618828644992</v>
      </c>
      <c r="Q210" s="1">
        <f>P210</f>
        <v>1.0336618828644992</v>
      </c>
      <c r="R210" s="1">
        <f>Q210+P207</f>
        <v>0.53868713603391605</v>
      </c>
      <c r="S210" s="1">
        <v>0</v>
      </c>
      <c r="T210" s="1">
        <f>R210/3</f>
        <v>0.17956237867797201</v>
      </c>
      <c r="U210" s="1">
        <v>0</v>
      </c>
      <c r="V210" s="1">
        <f>T210*3</f>
        <v>0.53868713603391605</v>
      </c>
    </row>
    <row r="211" spans="1:22" x14ac:dyDescent="0.25">
      <c r="A211" s="1">
        <v>110</v>
      </c>
      <c r="B211" s="1">
        <f t="shared" si="3"/>
        <v>1.9198621771937625</v>
      </c>
      <c r="C211" s="1">
        <f t="shared" si="7"/>
        <v>1.1000000000000001</v>
      </c>
      <c r="D211" s="1">
        <f t="shared" si="8"/>
        <v>0.3490658503988659</v>
      </c>
      <c r="E211" s="1">
        <f t="shared" si="4"/>
        <v>0.84264888743087585</v>
      </c>
      <c r="F211" s="1">
        <f t="shared" si="9"/>
        <v>0.7</v>
      </c>
      <c r="G211" s="1">
        <f t="shared" si="5"/>
        <v>4.7123889803846897</v>
      </c>
      <c r="H211" s="1">
        <f t="shared" si="1"/>
        <v>0.23941410032796764</v>
      </c>
      <c r="I211" s="1">
        <f t="shared" si="10"/>
        <v>0.7</v>
      </c>
      <c r="J211" s="1">
        <f t="shared" si="6"/>
        <v>2.3561944901923448</v>
      </c>
      <c r="K211" s="1">
        <f t="shared" si="2"/>
        <v>-0.63441545092565499</v>
      </c>
      <c r="N211" s="1" t="s">
        <v>4</v>
      </c>
      <c r="O211" s="1">
        <f>P202</f>
        <v>0.37622215765823563</v>
      </c>
      <c r="P211" s="1">
        <f>O211+P205</f>
        <v>-0.32377784234176432</v>
      </c>
      <c r="Q211" s="1">
        <f>P211</f>
        <v>-0.32377784234176432</v>
      </c>
      <c r="R211" s="1">
        <f>Q211+P208</f>
        <v>0.17119690448881897</v>
      </c>
      <c r="S211" s="1">
        <v>0</v>
      </c>
      <c r="T211" s="1">
        <f>R211/3</f>
        <v>5.7065634829606325E-2</v>
      </c>
      <c r="U211" s="1">
        <v>0</v>
      </c>
      <c r="V211" s="1">
        <f>T211*3</f>
        <v>0.17119690448881897</v>
      </c>
    </row>
    <row r="212" spans="1:22" x14ac:dyDescent="0.25">
      <c r="A212" s="1">
        <v>120</v>
      </c>
      <c r="B212" s="1">
        <f t="shared" si="3"/>
        <v>2.0943951023931953</v>
      </c>
      <c r="C212" s="1">
        <f t="shared" si="7"/>
        <v>1.1000000000000001</v>
      </c>
      <c r="D212" s="1">
        <f t="shared" si="8"/>
        <v>0.3490658503988659</v>
      </c>
      <c r="E212" s="1">
        <f t="shared" si="4"/>
        <v>0.70706637065519351</v>
      </c>
      <c r="F212" s="1">
        <f t="shared" si="9"/>
        <v>0.7</v>
      </c>
      <c r="G212" s="1">
        <f t="shared" si="5"/>
        <v>4.7123889803846897</v>
      </c>
      <c r="H212" s="1">
        <f t="shared" si="1"/>
        <v>0.34999999999999948</v>
      </c>
      <c r="I212" s="1">
        <f t="shared" si="10"/>
        <v>0.7</v>
      </c>
      <c r="J212" s="1">
        <f t="shared" si="6"/>
        <v>2.3561944901923448</v>
      </c>
      <c r="K212" s="1">
        <f t="shared" si="2"/>
        <v>-0.67614807840234781</v>
      </c>
      <c r="O212" s="8" t="s">
        <v>33</v>
      </c>
    </row>
    <row r="213" spans="1:22" x14ac:dyDescent="0.25">
      <c r="A213" s="1">
        <v>130</v>
      </c>
      <c r="B213" s="1">
        <f t="shared" si="3"/>
        <v>2.2689280275926285</v>
      </c>
      <c r="C213" s="1">
        <f t="shared" si="7"/>
        <v>1.1000000000000001</v>
      </c>
      <c r="D213" s="1">
        <f t="shared" si="8"/>
        <v>0.3490658503988659</v>
      </c>
      <c r="E213" s="1">
        <f t="shared" si="4"/>
        <v>0.54999999999999993</v>
      </c>
      <c r="F213" s="1">
        <f t="shared" si="9"/>
        <v>0.7</v>
      </c>
      <c r="G213" s="1">
        <f t="shared" si="5"/>
        <v>4.7123889803846897</v>
      </c>
      <c r="H213" s="1">
        <f t="shared" si="1"/>
        <v>0.44995132678057737</v>
      </c>
      <c r="I213" s="1">
        <f t="shared" si="10"/>
        <v>0.7</v>
      </c>
      <c r="J213" s="1">
        <f t="shared" si="6"/>
        <v>2.3561944901923448</v>
      </c>
      <c r="K213" s="1">
        <f t="shared" si="2"/>
        <v>-0.69733628866422182</v>
      </c>
      <c r="N213" s="1" t="s">
        <v>3</v>
      </c>
      <c r="O213" s="1">
        <f>-S210</f>
        <v>0</v>
      </c>
      <c r="P213" s="2">
        <f>-T210</f>
        <v>-0.17956237867797201</v>
      </c>
    </row>
    <row r="214" spans="1:22" x14ac:dyDescent="0.25">
      <c r="A214" s="1">
        <v>140</v>
      </c>
      <c r="B214" s="1">
        <f t="shared" si="3"/>
        <v>2.4434609527920612</v>
      </c>
      <c r="C214" s="1">
        <f t="shared" si="7"/>
        <v>1.1000000000000001</v>
      </c>
      <c r="D214" s="1">
        <f t="shared" si="8"/>
        <v>0.3490658503988659</v>
      </c>
      <c r="E214" s="1">
        <f t="shared" si="4"/>
        <v>0.3762221576582358</v>
      </c>
      <c r="F214" s="1">
        <f t="shared" si="9"/>
        <v>0.7</v>
      </c>
      <c r="G214" s="1">
        <f t="shared" si="5"/>
        <v>4.7123889803846897</v>
      </c>
      <c r="H214" s="1">
        <f t="shared" si="1"/>
        <v>0.5362311101832844</v>
      </c>
      <c r="I214" s="1">
        <f t="shared" si="10"/>
        <v>0.7</v>
      </c>
      <c r="J214" s="1">
        <f t="shared" si="6"/>
        <v>2.3561944901923448</v>
      </c>
      <c r="K214" s="1">
        <f t="shared" si="2"/>
        <v>-0.69733628866422182</v>
      </c>
      <c r="N214" s="1" t="s">
        <v>4</v>
      </c>
      <c r="O214" s="1">
        <f>-S211</f>
        <v>0</v>
      </c>
      <c r="P214" s="2">
        <f>-T211</f>
        <v>-5.7065634829606325E-2</v>
      </c>
    </row>
    <row r="215" spans="1:22" x14ac:dyDescent="0.25">
      <c r="A215" s="1">
        <v>150</v>
      </c>
      <c r="B215" s="1">
        <f t="shared" si="3"/>
        <v>2.6179938779914944</v>
      </c>
      <c r="C215" s="1">
        <f t="shared" si="7"/>
        <v>1.1000000000000001</v>
      </c>
      <c r="D215" s="1">
        <f t="shared" si="8"/>
        <v>0.3490658503988659</v>
      </c>
      <c r="E215" s="1">
        <f t="shared" si="4"/>
        <v>0.19101299543362332</v>
      </c>
      <c r="F215" s="1">
        <f t="shared" si="9"/>
        <v>0.7</v>
      </c>
      <c r="G215" s="1">
        <f t="shared" si="5"/>
        <v>4.7123889803846897</v>
      </c>
      <c r="H215" s="1">
        <f t="shared" si="1"/>
        <v>0.60621778264910708</v>
      </c>
      <c r="I215" s="1">
        <f t="shared" si="10"/>
        <v>0.7</v>
      </c>
      <c r="J215" s="1">
        <f t="shared" si="6"/>
        <v>2.3561944901923448</v>
      </c>
      <c r="K215" s="1">
        <f t="shared" si="2"/>
        <v>-0.67614807840234781</v>
      </c>
      <c r="O215" s="7" t="s">
        <v>34</v>
      </c>
    </row>
    <row r="216" spans="1:22" x14ac:dyDescent="0.25">
      <c r="A216" s="1">
        <v>160</v>
      </c>
      <c r="B216" s="1">
        <f t="shared" si="3"/>
        <v>2.7925268031909272</v>
      </c>
      <c r="C216" s="1">
        <f t="shared" si="7"/>
        <v>1.1000000000000001</v>
      </c>
      <c r="D216" s="1">
        <f t="shared" si="8"/>
        <v>0.3490658503988659</v>
      </c>
      <c r="E216" s="1">
        <f t="shared" si="4"/>
        <v>1.347663300399482E-16</v>
      </c>
      <c r="F216" s="1">
        <f t="shared" si="9"/>
        <v>0.7</v>
      </c>
      <c r="G216" s="1">
        <f t="shared" si="5"/>
        <v>4.7123889803846897</v>
      </c>
      <c r="H216" s="1">
        <f t="shared" si="1"/>
        <v>0.65778483455013581</v>
      </c>
      <c r="I216" s="1">
        <f t="shared" si="10"/>
        <v>0.7</v>
      </c>
      <c r="J216" s="1">
        <f t="shared" si="6"/>
        <v>2.3561944901923448</v>
      </c>
      <c r="K216" s="1">
        <f t="shared" si="2"/>
        <v>-0.6344154509256551</v>
      </c>
      <c r="N216" s="1" t="s">
        <v>3</v>
      </c>
      <c r="O216" s="1">
        <f>P201</f>
        <v>1.0336618828644994</v>
      </c>
      <c r="P216" s="2">
        <f>O216+P213</f>
        <v>0.85409950418652747</v>
      </c>
    </row>
    <row r="217" spans="1:22" x14ac:dyDescent="0.25">
      <c r="A217" s="1">
        <v>170</v>
      </c>
      <c r="B217" s="1">
        <f t="shared" si="3"/>
        <v>2.9670597283903604</v>
      </c>
      <c r="C217" s="1">
        <f t="shared" si="7"/>
        <v>1.1000000000000001</v>
      </c>
      <c r="D217" s="1">
        <f t="shared" si="8"/>
        <v>0.3490658503988659</v>
      </c>
      <c r="E217" s="1">
        <f t="shared" si="4"/>
        <v>-0.19101299543362354</v>
      </c>
      <c r="F217" s="1">
        <f t="shared" si="9"/>
        <v>0.7</v>
      </c>
      <c r="G217" s="1">
        <f t="shared" si="5"/>
        <v>4.7123889803846897</v>
      </c>
      <c r="H217" s="1">
        <f t="shared" si="1"/>
        <v>0.68936542710854554</v>
      </c>
      <c r="I217" s="1">
        <f t="shared" si="10"/>
        <v>0.7</v>
      </c>
      <c r="J217" s="1">
        <f t="shared" si="6"/>
        <v>2.3561944901923448</v>
      </c>
      <c r="K217" s="1">
        <f t="shared" si="2"/>
        <v>-0.57340643100229427</v>
      </c>
      <c r="N217" s="1" t="s">
        <v>4</v>
      </c>
      <c r="O217" s="1">
        <f>P202</f>
        <v>0.37622215765823563</v>
      </c>
      <c r="P217" s="2">
        <f>O217+P214</f>
        <v>0.31915652282862933</v>
      </c>
    </row>
    <row r="218" spans="1:22" x14ac:dyDescent="0.25">
      <c r="A218" s="1">
        <v>180</v>
      </c>
      <c r="B218" s="1">
        <f t="shared" si="3"/>
        <v>3.1415926535897931</v>
      </c>
      <c r="C218" s="1">
        <f t="shared" si="7"/>
        <v>1.1000000000000001</v>
      </c>
      <c r="D218" s="1">
        <f t="shared" si="8"/>
        <v>0.3490658503988659</v>
      </c>
      <c r="E218" s="1">
        <f t="shared" si="4"/>
        <v>-0.37622215765823558</v>
      </c>
      <c r="F218" s="1">
        <f t="shared" si="9"/>
        <v>0.7</v>
      </c>
      <c r="G218" s="1">
        <f t="shared" si="5"/>
        <v>4.7123889803846897</v>
      </c>
      <c r="H218" s="1">
        <f t="shared" si="1"/>
        <v>0.7</v>
      </c>
      <c r="I218" s="1">
        <f t="shared" si="10"/>
        <v>0.7</v>
      </c>
      <c r="J218" s="1">
        <f t="shared" si="6"/>
        <v>2.3561944901923448</v>
      </c>
      <c r="K218" s="1">
        <f t="shared" si="2"/>
        <v>-0.49497474683058335</v>
      </c>
      <c r="O218" s="7" t="s">
        <v>35</v>
      </c>
      <c r="P218" s="1"/>
      <c r="Q218" s="7" t="s">
        <v>36</v>
      </c>
      <c r="R218" s="1"/>
      <c r="S218" s="1"/>
      <c r="T218" s="1"/>
      <c r="U218" s="1"/>
      <c r="V218" s="1"/>
    </row>
    <row r="219" spans="1:22" x14ac:dyDescent="0.25">
      <c r="A219" s="1">
        <v>190</v>
      </c>
      <c r="B219" s="1">
        <f t="shared" si="3"/>
        <v>3.3161255787892263</v>
      </c>
      <c r="C219" s="1">
        <f t="shared" si="7"/>
        <v>1.1000000000000001</v>
      </c>
      <c r="D219" s="1">
        <f t="shared" si="8"/>
        <v>0.3490658503988659</v>
      </c>
      <c r="E219" s="1">
        <f t="shared" si="4"/>
        <v>-0.55000000000000016</v>
      </c>
      <c r="F219" s="1">
        <f t="shared" si="9"/>
        <v>0.7</v>
      </c>
      <c r="G219" s="1">
        <f t="shared" si="5"/>
        <v>4.7123889803846897</v>
      </c>
      <c r="H219" s="1">
        <f t="shared" si="1"/>
        <v>0.68936542710854565</v>
      </c>
      <c r="I219" s="1">
        <f t="shared" si="10"/>
        <v>0.7</v>
      </c>
      <c r="J219" s="1">
        <f t="shared" si="6"/>
        <v>2.3561944901923448</v>
      </c>
      <c r="K219" s="1">
        <f t="shared" si="2"/>
        <v>-0.40150350544573199</v>
      </c>
      <c r="N219" s="1" t="s">
        <v>3</v>
      </c>
      <c r="O219" s="1">
        <v>0</v>
      </c>
      <c r="P219" s="1">
        <f>P216</f>
        <v>0.85409950418652747</v>
      </c>
      <c r="Q219" s="1">
        <f>O219/3</f>
        <v>0</v>
      </c>
      <c r="R219" s="1">
        <f>P219/3</f>
        <v>0.28469983472884247</v>
      </c>
      <c r="S219" s="1"/>
      <c r="T219" s="1"/>
      <c r="U219" s="1"/>
      <c r="V219" s="1"/>
    </row>
    <row r="220" spans="1:22" x14ac:dyDescent="0.25">
      <c r="A220" s="1">
        <v>200</v>
      </c>
      <c r="B220" s="1">
        <f t="shared" si="3"/>
        <v>3.4906585039886591</v>
      </c>
      <c r="C220" s="1">
        <f t="shared" si="7"/>
        <v>1.1000000000000001</v>
      </c>
      <c r="D220" s="1">
        <f t="shared" si="8"/>
        <v>0.3490658503988659</v>
      </c>
      <c r="E220" s="1">
        <f t="shared" si="4"/>
        <v>-0.70706637065519329</v>
      </c>
      <c r="F220" s="1">
        <f t="shared" si="9"/>
        <v>0.7</v>
      </c>
      <c r="G220" s="1">
        <f t="shared" si="5"/>
        <v>4.7123889803846897</v>
      </c>
      <c r="H220" s="1">
        <f t="shared" si="1"/>
        <v>0.65778483455013603</v>
      </c>
      <c r="I220" s="1">
        <f t="shared" si="10"/>
        <v>0.7</v>
      </c>
      <c r="J220" s="1">
        <f t="shared" si="6"/>
        <v>2.3561944901923448</v>
      </c>
      <c r="K220" s="1">
        <f t="shared" si="2"/>
        <v>-0.29583278321848944</v>
      </c>
      <c r="N220" s="1" t="s">
        <v>4</v>
      </c>
      <c r="O220" s="1">
        <v>0</v>
      </c>
      <c r="P220" s="2">
        <f>P217</f>
        <v>0.31915652282862933</v>
      </c>
      <c r="Q220" s="1">
        <f>O220/3</f>
        <v>0</v>
      </c>
      <c r="R220" s="2">
        <f>P220/3</f>
        <v>0.10638550760954311</v>
      </c>
    </row>
    <row r="221" spans="1:22" x14ac:dyDescent="0.25">
      <c r="A221" s="1">
        <v>210</v>
      </c>
      <c r="B221" s="1">
        <f t="shared" si="3"/>
        <v>3.6651914291880923</v>
      </c>
      <c r="C221" s="1">
        <f t="shared" si="7"/>
        <v>1.1000000000000001</v>
      </c>
      <c r="D221" s="1">
        <f t="shared" si="8"/>
        <v>0.3490658503988659</v>
      </c>
      <c r="E221" s="1">
        <f t="shared" si="4"/>
        <v>-0.84264888743087574</v>
      </c>
      <c r="F221" s="1">
        <f t="shared" si="9"/>
        <v>0.7</v>
      </c>
      <c r="G221" s="1">
        <f t="shared" si="5"/>
        <v>4.7123889803846897</v>
      </c>
      <c r="H221" s="1">
        <f t="shared" si="1"/>
        <v>0.60621778264910675</v>
      </c>
      <c r="I221" s="1">
        <f t="shared" si="10"/>
        <v>0.7</v>
      </c>
      <c r="J221" s="1">
        <f t="shared" si="6"/>
        <v>2.3561944901923448</v>
      </c>
      <c r="K221" s="1">
        <f t="shared" si="2"/>
        <v>-0.18117333157176446</v>
      </c>
      <c r="O221" s="8" t="s">
        <v>45</v>
      </c>
    </row>
    <row r="222" spans="1:22" x14ac:dyDescent="0.25">
      <c r="A222" s="1">
        <v>220</v>
      </c>
      <c r="B222" s="1">
        <f t="shared" si="3"/>
        <v>3.839724354387525</v>
      </c>
      <c r="C222" s="1">
        <f t="shared" si="7"/>
        <v>1.1000000000000001</v>
      </c>
      <c r="D222" s="1">
        <f t="shared" si="8"/>
        <v>0.3490658503988659</v>
      </c>
      <c r="E222" s="1">
        <f t="shared" si="4"/>
        <v>-0.95262794416288232</v>
      </c>
      <c r="F222" s="1">
        <f t="shared" si="9"/>
        <v>0.7</v>
      </c>
      <c r="G222" s="1">
        <f t="shared" si="5"/>
        <v>4.7123889803846897</v>
      </c>
      <c r="H222" s="1">
        <f t="shared" si="1"/>
        <v>0.53623111018328429</v>
      </c>
      <c r="I222" s="1">
        <f t="shared" si="10"/>
        <v>0.7</v>
      </c>
      <c r="J222" s="1">
        <f t="shared" si="6"/>
        <v>2.3561944901923448</v>
      </c>
      <c r="K222" s="1">
        <f t="shared" si="2"/>
        <v>-6.1009019923360816E-2</v>
      </c>
      <c r="N222" s="1" t="s">
        <v>3</v>
      </c>
      <c r="O222" s="1">
        <f>-O207</f>
        <v>0</v>
      </c>
      <c r="P222" s="2">
        <f>-P207</f>
        <v>0.49497474683058318</v>
      </c>
    </row>
    <row r="223" spans="1:22" x14ac:dyDescent="0.25">
      <c r="A223" s="1">
        <v>230</v>
      </c>
      <c r="B223" s="1">
        <f t="shared" si="3"/>
        <v>4.0142572795869578</v>
      </c>
      <c r="C223" s="1">
        <f t="shared" si="7"/>
        <v>1.1000000000000001</v>
      </c>
      <c r="D223" s="1">
        <f t="shared" si="8"/>
        <v>0.3490658503988659</v>
      </c>
      <c r="E223" s="1">
        <f t="shared" si="4"/>
        <v>-1.033661882864499</v>
      </c>
      <c r="F223" s="1">
        <f t="shared" si="9"/>
        <v>0.7</v>
      </c>
      <c r="G223" s="1">
        <f t="shared" si="5"/>
        <v>4.7123889803846897</v>
      </c>
      <c r="H223" s="1">
        <f t="shared" si="1"/>
        <v>0.44995132678057731</v>
      </c>
      <c r="I223" s="1">
        <f t="shared" si="10"/>
        <v>0.7</v>
      </c>
      <c r="J223" s="1">
        <f t="shared" si="6"/>
        <v>2.3561944901923448</v>
      </c>
      <c r="K223" s="1">
        <f t="shared" si="2"/>
        <v>6.1009019923360476E-2</v>
      </c>
      <c r="N223" s="1" t="s">
        <v>4</v>
      </c>
      <c r="O223" s="1">
        <f>-O208</f>
        <v>0</v>
      </c>
      <c r="P223" s="2">
        <f>-P208</f>
        <v>-0.49497474683058329</v>
      </c>
    </row>
    <row r="224" spans="1:22" x14ac:dyDescent="0.25">
      <c r="A224" s="1">
        <v>240</v>
      </c>
      <c r="B224" s="1">
        <f t="shared" si="3"/>
        <v>4.1887902047863905</v>
      </c>
      <c r="C224" s="1">
        <f t="shared" si="7"/>
        <v>1.1000000000000001</v>
      </c>
      <c r="D224" s="1">
        <f t="shared" si="8"/>
        <v>0.3490658503988659</v>
      </c>
      <c r="E224" s="1">
        <f t="shared" si="4"/>
        <v>-1.0832885283134288</v>
      </c>
      <c r="F224" s="1">
        <f t="shared" si="9"/>
        <v>0.7</v>
      </c>
      <c r="G224" s="1">
        <f t="shared" si="5"/>
        <v>4.7123889803846897</v>
      </c>
      <c r="H224" s="1">
        <f t="shared" si="1"/>
        <v>0.34999999999999981</v>
      </c>
      <c r="I224" s="1">
        <f t="shared" si="10"/>
        <v>0.7</v>
      </c>
      <c r="J224" s="1">
        <f t="shared" si="6"/>
        <v>2.3561944901923448</v>
      </c>
      <c r="K224" s="1">
        <f t="shared" si="2"/>
        <v>0.18117333157176416</v>
      </c>
      <c r="O224" s="7" t="s">
        <v>32</v>
      </c>
    </row>
    <row r="225" spans="1:22" x14ac:dyDescent="0.25">
      <c r="A225" s="1">
        <v>250</v>
      </c>
      <c r="B225" s="1">
        <f t="shared" si="3"/>
        <v>4.3633231299858233</v>
      </c>
      <c r="C225" s="1">
        <f t="shared" si="7"/>
        <v>1.1000000000000001</v>
      </c>
      <c r="D225" s="1">
        <f t="shared" si="8"/>
        <v>0.3490658503988659</v>
      </c>
      <c r="E225" s="1">
        <f t="shared" si="4"/>
        <v>-1.1000000000000001</v>
      </c>
      <c r="F225" s="1">
        <f t="shared" si="9"/>
        <v>0.7</v>
      </c>
      <c r="G225" s="1">
        <f t="shared" si="5"/>
        <v>4.7123889803846897</v>
      </c>
      <c r="H225" s="1">
        <f t="shared" si="1"/>
        <v>0.23941410032796809</v>
      </c>
      <c r="I225" s="1">
        <f t="shared" si="10"/>
        <v>0.7</v>
      </c>
      <c r="J225" s="1">
        <f t="shared" si="6"/>
        <v>2.3561944901923448</v>
      </c>
      <c r="K225" s="1">
        <f t="shared" si="2"/>
        <v>0.2958327832184891</v>
      </c>
      <c r="N225" s="1" t="s">
        <v>3</v>
      </c>
      <c r="O225" s="1">
        <f>P204</f>
        <v>-1.286405877654051E-16</v>
      </c>
      <c r="P225" s="2">
        <f>O225+P222</f>
        <v>0.49497474683058307</v>
      </c>
    </row>
    <row r="226" spans="1:22" x14ac:dyDescent="0.25">
      <c r="A226" s="1">
        <v>260</v>
      </c>
      <c r="B226" s="1">
        <f t="shared" si="3"/>
        <v>4.5378560551852569</v>
      </c>
      <c r="C226" s="1">
        <f t="shared" si="7"/>
        <v>1.1000000000000001</v>
      </c>
      <c r="D226" s="1">
        <f t="shared" si="8"/>
        <v>0.3490658503988659</v>
      </c>
      <c r="E226" s="1">
        <f t="shared" si="4"/>
        <v>-1.083288528313429</v>
      </c>
      <c r="F226" s="1">
        <f t="shared" si="9"/>
        <v>0.7</v>
      </c>
      <c r="G226" s="1">
        <f t="shared" si="5"/>
        <v>4.7123889803846897</v>
      </c>
      <c r="H226" s="1">
        <f t="shared" si="1"/>
        <v>0.12155372436685134</v>
      </c>
      <c r="I226" s="1">
        <f t="shared" si="10"/>
        <v>0.7</v>
      </c>
      <c r="J226" s="1">
        <f t="shared" si="6"/>
        <v>2.3561944901923448</v>
      </c>
      <c r="K226" s="1">
        <f t="shared" si="2"/>
        <v>0.40150350544573221</v>
      </c>
      <c r="N226" s="1" t="s">
        <v>4</v>
      </c>
      <c r="O226" s="1">
        <f>P205</f>
        <v>-0.7</v>
      </c>
      <c r="P226" s="1">
        <f>O226+P223</f>
        <v>-1.1949747468305834</v>
      </c>
      <c r="R226" s="1"/>
      <c r="S226" s="1"/>
      <c r="T226" s="1"/>
      <c r="U226" s="1"/>
      <c r="V226" s="1"/>
    </row>
    <row r="227" spans="1:22" x14ac:dyDescent="0.25">
      <c r="A227" s="1">
        <v>270</v>
      </c>
      <c r="B227" s="1">
        <f t="shared" si="3"/>
        <v>4.7123889803846897</v>
      </c>
      <c r="C227" s="1">
        <f t="shared" si="7"/>
        <v>1.1000000000000001</v>
      </c>
      <c r="D227" s="1">
        <f t="shared" si="8"/>
        <v>0.3490658503988659</v>
      </c>
      <c r="E227" s="1">
        <f t="shared" si="4"/>
        <v>-1.0336618828644994</v>
      </c>
      <c r="F227" s="1">
        <f t="shared" si="9"/>
        <v>0.7</v>
      </c>
      <c r="G227" s="1">
        <f t="shared" si="5"/>
        <v>4.7123889803846897</v>
      </c>
      <c r="H227" s="1">
        <f t="shared" si="1"/>
        <v>2.572811755308102E-16</v>
      </c>
      <c r="I227" s="1">
        <f t="shared" si="10"/>
        <v>0.7</v>
      </c>
      <c r="J227" s="1">
        <f t="shared" si="6"/>
        <v>2.3561944901923448</v>
      </c>
      <c r="K227" s="1">
        <f t="shared" si="2"/>
        <v>0.49497474683058312</v>
      </c>
      <c r="O227" s="7" t="s">
        <v>46</v>
      </c>
      <c r="P227" s="1"/>
      <c r="R227" s="1"/>
      <c r="S227" s="1"/>
      <c r="T227" s="1"/>
      <c r="U227" s="1"/>
      <c r="V227" s="1"/>
    </row>
    <row r="228" spans="1:22" x14ac:dyDescent="0.25">
      <c r="A228" s="1">
        <v>280</v>
      </c>
      <c r="B228" s="1">
        <f t="shared" si="3"/>
        <v>4.8869219055841224</v>
      </c>
      <c r="C228" s="1">
        <f t="shared" si="7"/>
        <v>1.1000000000000001</v>
      </c>
      <c r="D228" s="1">
        <f t="shared" si="8"/>
        <v>0.3490658503988659</v>
      </c>
      <c r="E228" s="1">
        <f t="shared" si="4"/>
        <v>-0.95262794416288299</v>
      </c>
      <c r="F228" s="1">
        <f t="shared" si="9"/>
        <v>0.7</v>
      </c>
      <c r="G228" s="1">
        <f t="shared" si="5"/>
        <v>4.7123889803846897</v>
      </c>
      <c r="H228" s="1">
        <f t="shared" si="1"/>
        <v>-0.12155372436685083</v>
      </c>
      <c r="I228" s="1">
        <f t="shared" si="10"/>
        <v>0.7</v>
      </c>
      <c r="J228" s="1">
        <f t="shared" si="6"/>
        <v>2.3561944901923448</v>
      </c>
      <c r="K228" s="1">
        <f t="shared" si="2"/>
        <v>0.57340643100229394</v>
      </c>
      <c r="N228" s="1" t="s">
        <v>3</v>
      </c>
      <c r="O228" s="1">
        <f>O204</f>
        <v>0</v>
      </c>
      <c r="P228" s="1">
        <f>P225</f>
        <v>0.49497474683058307</v>
      </c>
      <c r="R228" s="1"/>
      <c r="S228" s="1"/>
      <c r="T228" s="1"/>
      <c r="U228" s="1"/>
      <c r="V228" s="1"/>
    </row>
    <row r="229" spans="1:22" x14ac:dyDescent="0.25">
      <c r="A229" s="1">
        <v>290</v>
      </c>
      <c r="B229" s="1">
        <f t="shared" si="3"/>
        <v>5.0614548307835552</v>
      </c>
      <c r="C229" s="1">
        <f t="shared" si="7"/>
        <v>1.1000000000000001</v>
      </c>
      <c r="D229" s="1">
        <f t="shared" si="8"/>
        <v>0.3490658503988659</v>
      </c>
      <c r="E229" s="1">
        <f t="shared" si="4"/>
        <v>-0.84264888743087663</v>
      </c>
      <c r="F229" s="1">
        <f t="shared" si="9"/>
        <v>0.7</v>
      </c>
      <c r="G229" s="1">
        <f t="shared" si="5"/>
        <v>4.7123889803846897</v>
      </c>
      <c r="H229" s="1">
        <f t="shared" si="1"/>
        <v>-0.23941410032796759</v>
      </c>
      <c r="I229" s="1">
        <f t="shared" si="10"/>
        <v>0.7</v>
      </c>
      <c r="J229" s="1">
        <f t="shared" si="6"/>
        <v>2.3561944901923448</v>
      </c>
      <c r="K229" s="1">
        <f t="shared" si="2"/>
        <v>0.63441545092565477</v>
      </c>
      <c r="N229" s="1" t="s">
        <v>4</v>
      </c>
      <c r="O229" s="1">
        <f>O205</f>
        <v>0</v>
      </c>
      <c r="P229" s="1">
        <f>P226</f>
        <v>-1.1949747468305834</v>
      </c>
      <c r="R229" s="1"/>
      <c r="S229" s="1"/>
      <c r="T229" s="1"/>
      <c r="U229" s="1"/>
      <c r="V229" s="1"/>
    </row>
    <row r="230" spans="1:22" x14ac:dyDescent="0.25">
      <c r="A230" s="1">
        <v>300</v>
      </c>
      <c r="B230" s="1">
        <f t="shared" si="3"/>
        <v>5.2359877559829888</v>
      </c>
      <c r="C230" s="1">
        <f t="shared" si="7"/>
        <v>1.1000000000000001</v>
      </c>
      <c r="D230" s="1">
        <f t="shared" si="8"/>
        <v>0.3490658503988659</v>
      </c>
      <c r="E230" s="1">
        <f t="shared" si="4"/>
        <v>-0.70706637065519362</v>
      </c>
      <c r="F230" s="1">
        <f t="shared" si="9"/>
        <v>0.7</v>
      </c>
      <c r="G230" s="1">
        <f t="shared" si="5"/>
        <v>4.7123889803846897</v>
      </c>
      <c r="H230" s="1">
        <f t="shared" si="1"/>
        <v>-0.34999999999999942</v>
      </c>
      <c r="I230" s="1">
        <f t="shared" si="10"/>
        <v>0.7</v>
      </c>
      <c r="J230" s="1">
        <f t="shared" si="6"/>
        <v>2.3561944901923448</v>
      </c>
      <c r="K230" s="1">
        <f t="shared" si="2"/>
        <v>0.67614807840234781</v>
      </c>
      <c r="O230" s="7" t="s">
        <v>17</v>
      </c>
      <c r="P230" s="1"/>
      <c r="R230" s="1"/>
      <c r="S230" s="1"/>
      <c r="T230" s="1"/>
      <c r="U230" s="1"/>
      <c r="V230" s="1"/>
    </row>
    <row r="231" spans="1:22" x14ac:dyDescent="0.25">
      <c r="A231" s="1">
        <v>310</v>
      </c>
      <c r="B231" s="1">
        <f t="shared" si="3"/>
        <v>5.4105206811824216</v>
      </c>
      <c r="C231" s="1">
        <f t="shared" si="7"/>
        <v>1.1000000000000001</v>
      </c>
      <c r="D231" s="1">
        <f t="shared" si="8"/>
        <v>0.3490658503988659</v>
      </c>
      <c r="E231" s="1">
        <f t="shared" si="4"/>
        <v>-0.55000000000000049</v>
      </c>
      <c r="F231" s="1">
        <f t="shared" si="9"/>
        <v>0.7</v>
      </c>
      <c r="G231" s="1">
        <f t="shared" si="5"/>
        <v>4.7123889803846897</v>
      </c>
      <c r="H231" s="1">
        <f t="shared" si="1"/>
        <v>-0.44995132678057681</v>
      </c>
      <c r="I231" s="1">
        <f t="shared" si="10"/>
        <v>0.7</v>
      </c>
      <c r="J231" s="1">
        <f t="shared" si="6"/>
        <v>2.3561944901923448</v>
      </c>
      <c r="K231" s="1">
        <f t="shared" si="2"/>
        <v>0.69733628866422182</v>
      </c>
      <c r="N231" s="1" t="s">
        <v>3</v>
      </c>
      <c r="O231" s="1">
        <f>O228/1.732</f>
        <v>0</v>
      </c>
      <c r="P231" s="1">
        <f>P228/1.732</f>
        <v>0.28578218639179159</v>
      </c>
      <c r="R231" s="1"/>
      <c r="S231" s="1"/>
      <c r="T231" s="1"/>
      <c r="U231" s="1"/>
      <c r="V231" s="1"/>
    </row>
    <row r="232" spans="1:22" x14ac:dyDescent="0.25">
      <c r="A232" s="1">
        <v>320</v>
      </c>
      <c r="B232" s="1">
        <f t="shared" si="3"/>
        <v>5.5850536063818543</v>
      </c>
      <c r="C232" s="1">
        <f t="shared" si="7"/>
        <v>1.1000000000000001</v>
      </c>
      <c r="D232" s="1">
        <f t="shared" si="8"/>
        <v>0.3490658503988659</v>
      </c>
      <c r="E232" s="1">
        <f t="shared" si="4"/>
        <v>-0.37622215765823641</v>
      </c>
      <c r="F232" s="1">
        <f t="shared" si="9"/>
        <v>0.7</v>
      </c>
      <c r="G232" s="1">
        <f t="shared" si="5"/>
        <v>4.7123889803846897</v>
      </c>
      <c r="H232" s="1">
        <f t="shared" ref="H232:H248" si="11">F232*SIN(B232+G232)</f>
        <v>-0.53623111018328395</v>
      </c>
      <c r="I232" s="1">
        <f t="shared" si="10"/>
        <v>0.7</v>
      </c>
      <c r="J232" s="1">
        <f t="shared" si="6"/>
        <v>2.3561944901923448</v>
      </c>
      <c r="K232" s="1">
        <f t="shared" ref="K232:K248" si="12">I232*SIN(B232+J232)</f>
        <v>0.69733628866422182</v>
      </c>
      <c r="N232" s="1" t="s">
        <v>4</v>
      </c>
      <c r="O232" s="1">
        <f>O231/1.732</f>
        <v>0</v>
      </c>
      <c r="P232" s="2">
        <f>P229/1.732</f>
        <v>-0.68993923027169946</v>
      </c>
    </row>
    <row r="233" spans="1:22" x14ac:dyDescent="0.25">
      <c r="A233" s="1">
        <v>330</v>
      </c>
      <c r="B233" s="1">
        <f t="shared" si="3"/>
        <v>5.7595865315812871</v>
      </c>
      <c r="C233" s="1">
        <f t="shared" si="7"/>
        <v>1.1000000000000001</v>
      </c>
      <c r="D233" s="1">
        <f t="shared" si="8"/>
        <v>0.3490658503988659</v>
      </c>
      <c r="E233" s="1">
        <f t="shared" si="4"/>
        <v>-0.19101299543362441</v>
      </c>
      <c r="F233" s="1">
        <f t="shared" si="9"/>
        <v>0.7</v>
      </c>
      <c r="G233" s="1">
        <f t="shared" si="5"/>
        <v>4.7123889803846897</v>
      </c>
      <c r="H233" s="1">
        <f t="shared" si="11"/>
        <v>-0.60621778264910642</v>
      </c>
      <c r="I233" s="1">
        <f t="shared" si="10"/>
        <v>0.7</v>
      </c>
      <c r="J233" s="1">
        <f t="shared" si="6"/>
        <v>2.3561944901923448</v>
      </c>
      <c r="K233" s="1">
        <f t="shared" si="12"/>
        <v>0.67614807840234781</v>
      </c>
    </row>
    <row r="234" spans="1:22" x14ac:dyDescent="0.25">
      <c r="A234" s="1">
        <v>340</v>
      </c>
      <c r="B234" s="1">
        <f t="shared" si="3"/>
        <v>5.9341194567807207</v>
      </c>
      <c r="C234" s="1">
        <f t="shared" si="7"/>
        <v>1.1000000000000001</v>
      </c>
      <c r="D234" s="1">
        <f t="shared" si="8"/>
        <v>0.3490658503988659</v>
      </c>
      <c r="E234" s="1">
        <f t="shared" si="4"/>
        <v>-2.695326600798964E-16</v>
      </c>
      <c r="F234" s="1">
        <f t="shared" si="9"/>
        <v>0.7</v>
      </c>
      <c r="G234" s="1">
        <f t="shared" si="5"/>
        <v>4.7123889803846897</v>
      </c>
      <c r="H234" s="1">
        <f t="shared" si="11"/>
        <v>-0.65778483455013581</v>
      </c>
      <c r="I234" s="1">
        <f t="shared" si="10"/>
        <v>0.7</v>
      </c>
      <c r="J234" s="1">
        <f t="shared" si="6"/>
        <v>2.3561944901923448</v>
      </c>
      <c r="K234" s="1">
        <f t="shared" si="12"/>
        <v>0.6344154509256551</v>
      </c>
    </row>
    <row r="235" spans="1:22" x14ac:dyDescent="0.25">
      <c r="A235" s="1">
        <v>350</v>
      </c>
      <c r="B235" s="1">
        <f t="shared" si="3"/>
        <v>6.1086523819801526</v>
      </c>
      <c r="C235" s="1">
        <f t="shared" si="7"/>
        <v>1.1000000000000001</v>
      </c>
      <c r="D235" s="1">
        <f t="shared" si="8"/>
        <v>0.3490658503988659</v>
      </c>
      <c r="E235" s="1">
        <f t="shared" si="4"/>
        <v>0.19101299543362193</v>
      </c>
      <c r="F235" s="1">
        <f t="shared" si="9"/>
        <v>0.7</v>
      </c>
      <c r="G235" s="1">
        <f t="shared" si="5"/>
        <v>4.7123889803846897</v>
      </c>
      <c r="H235" s="1">
        <f t="shared" si="11"/>
        <v>-0.68936542710854531</v>
      </c>
      <c r="I235" s="1">
        <f t="shared" si="10"/>
        <v>0.7</v>
      </c>
      <c r="J235" s="1">
        <f t="shared" si="6"/>
        <v>2.3561944901923448</v>
      </c>
      <c r="K235" s="1">
        <f t="shared" si="12"/>
        <v>0.5734064310022946</v>
      </c>
    </row>
    <row r="236" spans="1:22" x14ac:dyDescent="0.25">
      <c r="A236" s="1">
        <v>360</v>
      </c>
      <c r="B236" s="1">
        <f t="shared" si="3"/>
        <v>6.2831853071795862</v>
      </c>
      <c r="C236" s="1">
        <f t="shared" si="7"/>
        <v>1.1000000000000001</v>
      </c>
      <c r="D236" s="1">
        <f t="shared" si="8"/>
        <v>0.3490658503988659</v>
      </c>
      <c r="E236" s="1">
        <f t="shared" si="4"/>
        <v>0.37622215765823497</v>
      </c>
      <c r="F236" s="1">
        <f t="shared" si="9"/>
        <v>0.7</v>
      </c>
      <c r="G236" s="1">
        <f t="shared" si="5"/>
        <v>4.7123889803846897</v>
      </c>
      <c r="H236" s="1">
        <f t="shared" si="11"/>
        <v>-0.7</v>
      </c>
      <c r="I236" s="1">
        <f t="shared" si="10"/>
        <v>0.7</v>
      </c>
      <c r="J236" s="1">
        <f t="shared" si="6"/>
        <v>2.3561944901923448</v>
      </c>
      <c r="K236" s="1">
        <f t="shared" si="12"/>
        <v>0.49497474683058379</v>
      </c>
    </row>
    <row r="237" spans="1:22" x14ac:dyDescent="0.25">
      <c r="A237" s="1">
        <v>370</v>
      </c>
      <c r="B237" s="1">
        <f t="shared" si="3"/>
        <v>6.457718232379019</v>
      </c>
      <c r="C237" s="1">
        <f t="shared" si="7"/>
        <v>1.1000000000000001</v>
      </c>
      <c r="D237" s="1">
        <f t="shared" si="8"/>
        <v>0.3490658503988659</v>
      </c>
      <c r="E237" s="1">
        <f t="shared" si="4"/>
        <v>0.54999999999999927</v>
      </c>
      <c r="F237" s="1">
        <f t="shared" si="9"/>
        <v>0.7</v>
      </c>
      <c r="G237" s="1">
        <f t="shared" si="5"/>
        <v>4.7123889803846897</v>
      </c>
      <c r="H237" s="1">
        <f t="shared" si="11"/>
        <v>-0.68936542710854565</v>
      </c>
      <c r="I237" s="1">
        <f t="shared" si="10"/>
        <v>0.7</v>
      </c>
      <c r="J237" s="1">
        <f t="shared" si="6"/>
        <v>2.3561944901923448</v>
      </c>
      <c r="K237" s="1">
        <f t="shared" si="12"/>
        <v>0.40150350544573304</v>
      </c>
    </row>
    <row r="238" spans="1:22" x14ac:dyDescent="0.25">
      <c r="A238" s="1">
        <v>380</v>
      </c>
      <c r="B238" s="1">
        <f t="shared" si="3"/>
        <v>6.6322511575784526</v>
      </c>
      <c r="C238" s="1">
        <f t="shared" si="7"/>
        <v>1.1000000000000001</v>
      </c>
      <c r="D238" s="1">
        <f t="shared" si="8"/>
        <v>0.3490658503988659</v>
      </c>
      <c r="E238" s="1">
        <f t="shared" si="4"/>
        <v>0.70706637065519307</v>
      </c>
      <c r="F238" s="1">
        <f t="shared" si="9"/>
        <v>0.7</v>
      </c>
      <c r="G238" s="1">
        <f t="shared" si="5"/>
        <v>4.7123889803846897</v>
      </c>
      <c r="H238" s="1">
        <f t="shared" si="11"/>
        <v>-0.65778483455013559</v>
      </c>
      <c r="I238" s="1">
        <f t="shared" si="10"/>
        <v>0.7</v>
      </c>
      <c r="J238" s="1">
        <f t="shared" si="6"/>
        <v>2.3561944901923448</v>
      </c>
      <c r="K238" s="1">
        <f t="shared" si="12"/>
        <v>0.29583278321848949</v>
      </c>
    </row>
    <row r="239" spans="1:22" x14ac:dyDescent="0.25">
      <c r="A239" s="1">
        <v>390</v>
      </c>
      <c r="B239" s="1">
        <f t="shared" si="3"/>
        <v>6.8067840827778845</v>
      </c>
      <c r="C239" s="1">
        <f t="shared" si="7"/>
        <v>1.1000000000000001</v>
      </c>
      <c r="D239" s="1">
        <f t="shared" si="8"/>
        <v>0.3490658503988659</v>
      </c>
      <c r="E239" s="1">
        <f t="shared" si="4"/>
        <v>0.84264888743087507</v>
      </c>
      <c r="F239" s="1">
        <f t="shared" si="9"/>
        <v>0.7</v>
      </c>
      <c r="G239" s="1">
        <f t="shared" si="5"/>
        <v>4.7123889803846897</v>
      </c>
      <c r="H239" s="1">
        <f t="shared" si="11"/>
        <v>-0.60621778264910742</v>
      </c>
      <c r="I239" s="1">
        <f t="shared" si="10"/>
        <v>0.7</v>
      </c>
      <c r="J239" s="1">
        <f t="shared" si="6"/>
        <v>2.3561944901923448</v>
      </c>
      <c r="K239" s="1">
        <f t="shared" si="12"/>
        <v>0.18117333157176574</v>
      </c>
    </row>
    <row r="240" spans="1:22" x14ac:dyDescent="0.25">
      <c r="A240" s="1">
        <v>400</v>
      </c>
      <c r="B240" s="1">
        <f t="shared" si="3"/>
        <v>6.9813170079773181</v>
      </c>
      <c r="C240" s="1">
        <f t="shared" si="7"/>
        <v>1.1000000000000001</v>
      </c>
      <c r="D240" s="1">
        <f t="shared" si="8"/>
        <v>0.3490658503988659</v>
      </c>
      <c r="E240" s="1">
        <f t="shared" si="4"/>
        <v>0.95262794416288232</v>
      </c>
      <c r="F240" s="1">
        <f t="shared" si="9"/>
        <v>0.7</v>
      </c>
      <c r="G240" s="1">
        <f t="shared" si="5"/>
        <v>4.7123889803846897</v>
      </c>
      <c r="H240" s="1">
        <f t="shared" si="11"/>
        <v>-0.53623111018328429</v>
      </c>
      <c r="I240" s="1">
        <f t="shared" si="10"/>
        <v>0.7</v>
      </c>
      <c r="J240" s="1">
        <f t="shared" si="6"/>
        <v>2.3561944901923448</v>
      </c>
      <c r="K240" s="1">
        <f t="shared" si="12"/>
        <v>6.1009019923360906E-2</v>
      </c>
    </row>
    <row r="241" spans="1:11" x14ac:dyDescent="0.25">
      <c r="A241" s="1">
        <v>410</v>
      </c>
      <c r="B241" s="1">
        <f t="shared" si="3"/>
        <v>7.1558499331767509</v>
      </c>
      <c r="C241" s="1">
        <f t="shared" si="7"/>
        <v>1.1000000000000001</v>
      </c>
      <c r="D241" s="1">
        <f t="shared" si="8"/>
        <v>0.3490658503988659</v>
      </c>
      <c r="E241" s="1">
        <f t="shared" si="4"/>
        <v>1.033661882864499</v>
      </c>
      <c r="F241" s="1">
        <f t="shared" si="9"/>
        <v>0.7</v>
      </c>
      <c r="G241" s="1">
        <f t="shared" si="5"/>
        <v>4.7123889803846897</v>
      </c>
      <c r="H241" s="1">
        <f t="shared" si="11"/>
        <v>-0.44995132678057731</v>
      </c>
      <c r="I241" s="1">
        <f t="shared" si="10"/>
        <v>0.7</v>
      </c>
      <c r="J241" s="1">
        <f t="shared" si="6"/>
        <v>2.3561944901923448</v>
      </c>
      <c r="K241" s="1">
        <f t="shared" si="12"/>
        <v>-6.1009019923360393E-2</v>
      </c>
    </row>
    <row r="242" spans="1:11" x14ac:dyDescent="0.25">
      <c r="A242" s="1">
        <v>420</v>
      </c>
      <c r="B242" s="1">
        <f t="shared" si="3"/>
        <v>7.3303828583761845</v>
      </c>
      <c r="C242" s="1">
        <f t="shared" si="7"/>
        <v>1.1000000000000001</v>
      </c>
      <c r="D242" s="1">
        <f t="shared" si="8"/>
        <v>0.3490658503988659</v>
      </c>
      <c r="E242" s="1">
        <f t="shared" si="4"/>
        <v>1.0832885283134288</v>
      </c>
      <c r="F242" s="1">
        <f t="shared" si="9"/>
        <v>0.7</v>
      </c>
      <c r="G242" s="1">
        <f t="shared" si="5"/>
        <v>4.7123889803846897</v>
      </c>
      <c r="H242" s="1">
        <f t="shared" si="11"/>
        <v>-0.34999999999999992</v>
      </c>
      <c r="I242" s="1">
        <f t="shared" si="10"/>
        <v>0.7</v>
      </c>
      <c r="J242" s="1">
        <f t="shared" si="6"/>
        <v>2.3561944901923448</v>
      </c>
      <c r="K242" s="1">
        <f t="shared" si="12"/>
        <v>-0.18117333157176529</v>
      </c>
    </row>
    <row r="243" spans="1:11" x14ac:dyDescent="0.25">
      <c r="A243" s="1">
        <v>430</v>
      </c>
      <c r="B243" s="1">
        <f t="shared" si="3"/>
        <v>7.5049157835756164</v>
      </c>
      <c r="C243" s="1">
        <f t="shared" si="7"/>
        <v>1.1000000000000001</v>
      </c>
      <c r="D243" s="1">
        <f t="shared" si="8"/>
        <v>0.3490658503988659</v>
      </c>
      <c r="E243" s="1">
        <f t="shared" si="4"/>
        <v>1.1000000000000001</v>
      </c>
      <c r="F243" s="1">
        <f t="shared" si="9"/>
        <v>0.7</v>
      </c>
      <c r="G243" s="1">
        <f t="shared" si="5"/>
        <v>4.7123889803846897</v>
      </c>
      <c r="H243" s="1">
        <f t="shared" si="11"/>
        <v>-0.23941410032796817</v>
      </c>
      <c r="I243" s="1">
        <f t="shared" si="10"/>
        <v>0.7</v>
      </c>
      <c r="J243" s="1">
        <f t="shared" si="6"/>
        <v>2.3561944901923448</v>
      </c>
      <c r="K243" s="1">
        <f t="shared" si="12"/>
        <v>-0.29583278321848905</v>
      </c>
    </row>
    <row r="244" spans="1:11" x14ac:dyDescent="0.25">
      <c r="A244" s="1">
        <v>440</v>
      </c>
      <c r="B244" s="1">
        <f t="shared" si="3"/>
        <v>7.67944870877505</v>
      </c>
      <c r="C244" s="1">
        <f t="shared" si="7"/>
        <v>1.1000000000000001</v>
      </c>
      <c r="D244" s="1">
        <f t="shared" si="8"/>
        <v>0.3490658503988659</v>
      </c>
      <c r="E244" s="1">
        <f t="shared" si="4"/>
        <v>1.083288528313429</v>
      </c>
      <c r="F244" s="1">
        <f t="shared" si="9"/>
        <v>0.7</v>
      </c>
      <c r="G244" s="1">
        <f t="shared" si="5"/>
        <v>4.7123889803846897</v>
      </c>
      <c r="H244" s="1">
        <f t="shared" si="11"/>
        <v>-0.12155372436685144</v>
      </c>
      <c r="I244" s="1">
        <f t="shared" si="10"/>
        <v>0.7</v>
      </c>
      <c r="J244" s="1">
        <f t="shared" si="6"/>
        <v>2.3561944901923448</v>
      </c>
      <c r="K244" s="1">
        <f t="shared" si="12"/>
        <v>-0.40150350544573266</v>
      </c>
    </row>
    <row r="245" spans="1:11" x14ac:dyDescent="0.25">
      <c r="A245" s="1">
        <v>450</v>
      </c>
      <c r="B245" s="1">
        <f t="shared" si="3"/>
        <v>7.8539816339744828</v>
      </c>
      <c r="C245" s="1">
        <f t="shared" si="7"/>
        <v>1.1000000000000001</v>
      </c>
      <c r="D245" s="1">
        <f t="shared" si="8"/>
        <v>0.3490658503988659</v>
      </c>
      <c r="E245" s="1">
        <f t="shared" si="4"/>
        <v>1.0336618828644997</v>
      </c>
      <c r="F245" s="1">
        <f t="shared" si="9"/>
        <v>0.7</v>
      </c>
      <c r="G245" s="1">
        <f t="shared" si="5"/>
        <v>4.7123889803846897</v>
      </c>
      <c r="H245" s="1">
        <f t="shared" si="11"/>
        <v>-3.430415673744136E-16</v>
      </c>
      <c r="I245" s="1">
        <f t="shared" si="10"/>
        <v>0.7</v>
      </c>
      <c r="J245" s="1">
        <f t="shared" si="6"/>
        <v>2.3561944901923448</v>
      </c>
      <c r="K245" s="1">
        <f t="shared" si="12"/>
        <v>-0.49497474683058351</v>
      </c>
    </row>
    <row r="246" spans="1:11" x14ac:dyDescent="0.25">
      <c r="A246" s="1">
        <v>460</v>
      </c>
      <c r="B246" s="1">
        <f t="shared" si="3"/>
        <v>8.0285145591739155</v>
      </c>
      <c r="C246" s="1">
        <f t="shared" si="7"/>
        <v>1.1000000000000001</v>
      </c>
      <c r="D246" s="1">
        <f t="shared" si="8"/>
        <v>0.3490658503988659</v>
      </c>
      <c r="E246" s="1">
        <f t="shared" si="4"/>
        <v>0.9526279441628831</v>
      </c>
      <c r="F246" s="1">
        <f t="shared" si="9"/>
        <v>0.7</v>
      </c>
      <c r="G246" s="1">
        <f t="shared" si="5"/>
        <v>4.7123889803846897</v>
      </c>
      <c r="H246" s="1">
        <f t="shared" si="11"/>
        <v>0.12155372436685076</v>
      </c>
      <c r="I246" s="1">
        <f t="shared" si="10"/>
        <v>0.7</v>
      </c>
      <c r="J246" s="1">
        <f t="shared" si="6"/>
        <v>2.3561944901923448</v>
      </c>
      <c r="K246" s="1">
        <f t="shared" si="12"/>
        <v>-0.57340643100229427</v>
      </c>
    </row>
    <row r="247" spans="1:11" x14ac:dyDescent="0.25">
      <c r="A247" s="1">
        <v>470</v>
      </c>
      <c r="B247" s="1">
        <f t="shared" si="3"/>
        <v>8.2030474843733483</v>
      </c>
      <c r="C247" s="1">
        <f t="shared" si="7"/>
        <v>1.1000000000000001</v>
      </c>
      <c r="D247" s="1">
        <f t="shared" si="8"/>
        <v>0.3490658503988659</v>
      </c>
      <c r="E247" s="1">
        <f t="shared" si="4"/>
        <v>0.84264888743087674</v>
      </c>
      <c r="F247" s="1">
        <f t="shared" si="9"/>
        <v>0.7</v>
      </c>
      <c r="G247" s="1">
        <f t="shared" si="5"/>
        <v>4.7123889803846897</v>
      </c>
      <c r="H247" s="1">
        <f t="shared" si="11"/>
        <v>0.23941410032796751</v>
      </c>
      <c r="I247" s="1">
        <f t="shared" si="10"/>
        <v>0.7</v>
      </c>
      <c r="J247" s="1">
        <f t="shared" si="6"/>
        <v>2.3561944901923448</v>
      </c>
      <c r="K247" s="1">
        <f t="shared" si="12"/>
        <v>-0.63441545092565499</v>
      </c>
    </row>
    <row r="248" spans="1:11" x14ac:dyDescent="0.25">
      <c r="A248" s="1">
        <v>480</v>
      </c>
      <c r="B248" s="1">
        <f t="shared" si="3"/>
        <v>8.3775804095727811</v>
      </c>
      <c r="C248" s="1">
        <f t="shared" si="7"/>
        <v>1.1000000000000001</v>
      </c>
      <c r="D248" s="1">
        <f t="shared" si="8"/>
        <v>0.3490658503988659</v>
      </c>
      <c r="E248" s="1">
        <f t="shared" si="4"/>
        <v>0.70706637065519451</v>
      </c>
      <c r="F248" s="1">
        <f t="shared" si="9"/>
        <v>0.7</v>
      </c>
      <c r="G248" s="1">
        <f t="shared" si="5"/>
        <v>4.7123889803846897</v>
      </c>
      <c r="H248" s="1">
        <f t="shared" si="11"/>
        <v>0.34999999999999931</v>
      </c>
      <c r="I248" s="1">
        <f t="shared" si="10"/>
        <v>0.7</v>
      </c>
      <c r="J248" s="1">
        <f t="shared" si="6"/>
        <v>2.3561944901923448</v>
      </c>
      <c r="K248" s="1">
        <f t="shared" si="12"/>
        <v>-0.6761480784023477</v>
      </c>
    </row>
  </sheetData>
  <mergeCells count="5">
    <mergeCell ref="M36:S36"/>
    <mergeCell ref="N45:T45"/>
    <mergeCell ref="M46:T46"/>
    <mergeCell ref="N42:T42"/>
    <mergeCell ref="M43:T4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Scroll Bar 20">
              <controlPr defaultSize="0" autoPict="0">
                <anchor moveWithCells="1">
                  <from>
                    <xdr:col>2</xdr:col>
                    <xdr:colOff>121920</xdr:colOff>
                    <xdr:row>0</xdr:row>
                    <xdr:rowOff>7620</xdr:rowOff>
                  </from>
                  <to>
                    <xdr:col>2</xdr:col>
                    <xdr:colOff>845820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Scroll Bar 21">
              <controlPr defaultSize="0" autoPict="0">
                <anchor moveWithCells="1">
                  <from>
                    <xdr:col>3</xdr:col>
                    <xdr:colOff>137160</xdr:colOff>
                    <xdr:row>0</xdr:row>
                    <xdr:rowOff>7620</xdr:rowOff>
                  </from>
                  <to>
                    <xdr:col>3</xdr:col>
                    <xdr:colOff>861060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Scroll Bar 22">
              <controlPr defaultSize="0" autoPict="0">
                <anchor moveWithCells="1">
                  <from>
                    <xdr:col>4</xdr:col>
                    <xdr:colOff>137160</xdr:colOff>
                    <xdr:row>0</xdr:row>
                    <xdr:rowOff>7620</xdr:rowOff>
                  </from>
                  <to>
                    <xdr:col>4</xdr:col>
                    <xdr:colOff>861060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Scroll Bar 23">
              <controlPr defaultSize="0" autoPict="0">
                <anchor moveWithCells="1">
                  <from>
                    <xdr:col>5</xdr:col>
                    <xdr:colOff>114300</xdr:colOff>
                    <xdr:row>0</xdr:row>
                    <xdr:rowOff>7620</xdr:rowOff>
                  </from>
                  <to>
                    <xdr:col>5</xdr:col>
                    <xdr:colOff>838200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Scroll Bar 24">
              <controlPr defaultSize="0" autoPict="0">
                <anchor moveWithCells="1">
                  <from>
                    <xdr:col>6</xdr:col>
                    <xdr:colOff>114300</xdr:colOff>
                    <xdr:row>0</xdr:row>
                    <xdr:rowOff>7620</xdr:rowOff>
                  </from>
                  <to>
                    <xdr:col>6</xdr:col>
                    <xdr:colOff>838200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Scroll Bar 25">
              <controlPr defaultSize="0" autoPict="0">
                <anchor moveWithCells="1">
                  <from>
                    <xdr:col>7</xdr:col>
                    <xdr:colOff>114300</xdr:colOff>
                    <xdr:row>0</xdr:row>
                    <xdr:rowOff>7620</xdr:rowOff>
                  </from>
                  <to>
                    <xdr:col>7</xdr:col>
                    <xdr:colOff>838200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abSelected="1" workbookViewId="0">
      <selection activeCell="H21" sqref="H21"/>
    </sheetView>
  </sheetViews>
  <sheetFormatPr baseColWidth="10" defaultColWidth="11.44140625" defaultRowHeight="13.2" x14ac:dyDescent="0.25"/>
  <cols>
    <col min="1" max="1" width="13.5546875" style="2" customWidth="1"/>
    <col min="2" max="16384" width="11.44140625" style="2"/>
  </cols>
  <sheetData>
    <row r="1" spans="1:20" ht="14.4" x14ac:dyDescent="0.3">
      <c r="A1" s="20" t="s">
        <v>62</v>
      </c>
      <c r="B1" s="22"/>
      <c r="C1" s="22"/>
      <c r="D1" s="22"/>
      <c r="E1" s="22"/>
      <c r="F1" s="22"/>
      <c r="G1" s="22"/>
      <c r="M1" s="12"/>
      <c r="N1" s="12"/>
      <c r="O1" s="12"/>
      <c r="P1" s="12"/>
      <c r="Q1" s="12"/>
      <c r="R1" s="12"/>
      <c r="S1" s="12"/>
      <c r="T1" s="13"/>
    </row>
    <row r="2" spans="1:20" ht="14.4" x14ac:dyDescent="0.3">
      <c r="A2" s="2" t="s">
        <v>50</v>
      </c>
      <c r="B2" s="22"/>
      <c r="C2" s="22"/>
      <c r="D2" s="22"/>
      <c r="E2" s="22"/>
      <c r="F2" s="22"/>
      <c r="G2" s="22"/>
      <c r="M2" s="12"/>
      <c r="N2" s="12"/>
      <c r="O2" s="12"/>
      <c r="P2" s="12"/>
      <c r="Q2" s="12"/>
      <c r="R2" s="12"/>
      <c r="S2" s="12"/>
      <c r="T2" s="13"/>
    </row>
    <row r="3" spans="1:20" ht="14.4" x14ac:dyDescent="0.3">
      <c r="A3" s="20" t="s">
        <v>51</v>
      </c>
      <c r="B3" s="22" t="s">
        <v>52</v>
      </c>
      <c r="C3" s="22"/>
      <c r="D3" s="22"/>
      <c r="E3" s="22"/>
      <c r="F3" s="22"/>
      <c r="G3" s="22"/>
      <c r="M3" s="12"/>
      <c r="N3" s="12"/>
      <c r="O3" s="12"/>
      <c r="P3" s="12"/>
      <c r="Q3" s="12"/>
      <c r="R3" s="12"/>
      <c r="S3" s="12"/>
      <c r="T3" s="13"/>
    </row>
    <row r="4" spans="1:20" ht="14.4" x14ac:dyDescent="0.3">
      <c r="B4" s="22" t="s">
        <v>53</v>
      </c>
      <c r="C4" s="22"/>
      <c r="D4" s="22"/>
      <c r="E4" s="22"/>
      <c r="F4" s="22"/>
      <c r="G4" s="22"/>
      <c r="M4" s="12"/>
      <c r="N4" s="12"/>
      <c r="O4" s="12"/>
      <c r="P4" s="12"/>
      <c r="Q4" s="12"/>
      <c r="R4" s="12"/>
      <c r="S4" s="12"/>
      <c r="T4" s="13"/>
    </row>
    <row r="5" spans="1:20" ht="14.4" x14ac:dyDescent="0.3">
      <c r="A5" s="20" t="s">
        <v>54</v>
      </c>
      <c r="B5" s="22" t="s">
        <v>55</v>
      </c>
      <c r="C5" s="22"/>
      <c r="D5" s="22"/>
      <c r="E5" s="22"/>
      <c r="F5" s="22"/>
      <c r="G5" s="22"/>
      <c r="M5" s="12"/>
      <c r="N5" s="14">
        <v>75</v>
      </c>
      <c r="O5" s="15"/>
      <c r="P5" s="12"/>
      <c r="Q5" s="12"/>
      <c r="R5" s="12"/>
      <c r="S5" s="12"/>
      <c r="T5" s="13"/>
    </row>
    <row r="6" spans="1:20" ht="14.4" x14ac:dyDescent="0.3">
      <c r="A6" s="20" t="s">
        <v>56</v>
      </c>
      <c r="B6" s="22" t="s">
        <v>57</v>
      </c>
      <c r="C6" s="22"/>
      <c r="D6" s="22"/>
      <c r="E6" s="22"/>
      <c r="F6" s="22"/>
      <c r="G6" s="22"/>
      <c r="M6" s="12"/>
      <c r="N6" s="12"/>
      <c r="O6" s="12"/>
      <c r="P6" s="12"/>
      <c r="Q6" s="12"/>
      <c r="R6" s="12"/>
      <c r="S6" s="12"/>
      <c r="T6" s="13"/>
    </row>
    <row r="7" spans="1:20" ht="14.4" x14ac:dyDescent="0.3">
      <c r="B7" s="22"/>
      <c r="C7" s="22"/>
      <c r="D7" s="22"/>
      <c r="E7" s="22"/>
      <c r="F7" s="22"/>
      <c r="G7" s="22"/>
      <c r="M7" s="15"/>
      <c r="N7" s="12"/>
      <c r="O7" s="12"/>
      <c r="P7" s="12"/>
      <c r="Q7" s="12"/>
      <c r="R7" s="12"/>
      <c r="S7" s="15"/>
      <c r="T7" s="13"/>
    </row>
    <row r="8" spans="1:20" ht="14.4" x14ac:dyDescent="0.3">
      <c r="A8" s="20" t="s">
        <v>58</v>
      </c>
      <c r="B8" s="22"/>
      <c r="C8" s="22"/>
      <c r="D8" s="22"/>
      <c r="E8" s="22"/>
      <c r="F8" s="22"/>
      <c r="G8" s="22"/>
      <c r="M8" s="12"/>
      <c r="N8" s="12"/>
      <c r="O8" s="12"/>
      <c r="P8" s="12"/>
      <c r="Q8" s="12"/>
      <c r="R8" s="12"/>
      <c r="S8" s="12"/>
      <c r="T8" s="13"/>
    </row>
    <row r="9" spans="1:20" ht="14.4" x14ac:dyDescent="0.3">
      <c r="A9" s="21" t="s">
        <v>59</v>
      </c>
      <c r="B9" s="22"/>
      <c r="C9" s="22"/>
      <c r="D9" s="22"/>
      <c r="E9" s="22"/>
      <c r="F9" s="22"/>
      <c r="G9" s="22"/>
      <c r="M9" s="12"/>
      <c r="N9" s="12"/>
      <c r="O9" s="12"/>
      <c r="P9" s="12"/>
      <c r="Q9" s="12"/>
      <c r="R9" s="12"/>
      <c r="S9" s="12"/>
      <c r="T9" s="13"/>
    </row>
    <row r="10" spans="1:20" ht="14.4" x14ac:dyDescent="0.3">
      <c r="A10" s="21" t="s">
        <v>60</v>
      </c>
      <c r="B10" s="22"/>
      <c r="C10" s="22"/>
      <c r="D10" s="22"/>
      <c r="E10" s="22"/>
      <c r="F10" s="22"/>
      <c r="G10" s="22"/>
      <c r="M10" s="12"/>
      <c r="N10" s="12"/>
      <c r="O10" s="12"/>
      <c r="P10" s="12"/>
      <c r="Q10" s="12"/>
      <c r="R10" s="12"/>
      <c r="S10" s="12"/>
      <c r="T10" s="13"/>
    </row>
    <row r="11" spans="1:20" ht="14.4" x14ac:dyDescent="0.3">
      <c r="B11" s="22"/>
      <c r="C11" s="22"/>
      <c r="D11" s="22"/>
      <c r="E11" s="22"/>
      <c r="F11" s="22"/>
      <c r="G11" s="22"/>
      <c r="M11" s="12"/>
      <c r="N11" s="12"/>
      <c r="O11" s="12"/>
      <c r="P11" s="12"/>
      <c r="Q11" s="12"/>
      <c r="R11" s="12"/>
      <c r="S11" s="12"/>
      <c r="T11" s="13"/>
    </row>
    <row r="12" spans="1:20" ht="14.4" x14ac:dyDescent="0.3">
      <c r="B12" s="22"/>
      <c r="C12" s="22"/>
      <c r="D12" s="22"/>
      <c r="E12" s="22"/>
      <c r="F12" s="22"/>
      <c r="G12" s="22"/>
      <c r="M12" s="12"/>
      <c r="N12" s="12"/>
      <c r="O12" s="12"/>
      <c r="P12" s="12"/>
      <c r="Q12" s="12"/>
      <c r="R12" s="12"/>
      <c r="S12" s="12"/>
      <c r="T12" s="13"/>
    </row>
    <row r="13" spans="1:20" ht="14.4" x14ac:dyDescent="0.3">
      <c r="B13" s="22"/>
      <c r="C13" s="22"/>
      <c r="D13" s="22"/>
      <c r="E13" s="22"/>
      <c r="F13" s="22"/>
      <c r="G13" s="22"/>
      <c r="M13" s="12"/>
      <c r="N13" s="12"/>
      <c r="O13" s="12"/>
      <c r="P13" s="12"/>
      <c r="Q13" s="12"/>
      <c r="R13" s="12"/>
      <c r="S13" s="12"/>
      <c r="T13" s="13"/>
    </row>
    <row r="14" spans="1:20" ht="14.4" x14ac:dyDescent="0.3">
      <c r="B14" s="22"/>
      <c r="C14" s="22"/>
      <c r="D14" s="22"/>
      <c r="E14" s="22"/>
      <c r="F14" s="22"/>
      <c r="G14" s="22"/>
      <c r="M14" s="12"/>
      <c r="N14" s="12"/>
      <c r="O14" s="12"/>
      <c r="P14" s="12"/>
      <c r="Q14" s="12"/>
      <c r="R14" s="12"/>
      <c r="S14" s="12"/>
      <c r="T14" s="13"/>
    </row>
    <row r="15" spans="1:20" ht="14.4" x14ac:dyDescent="0.3">
      <c r="B15" s="22"/>
      <c r="C15" s="22"/>
      <c r="D15" s="22"/>
      <c r="E15" s="22"/>
      <c r="F15" s="22"/>
      <c r="G15" s="22"/>
      <c r="M15" s="12"/>
      <c r="N15" s="12"/>
      <c r="O15" s="12"/>
      <c r="P15" s="12"/>
      <c r="Q15" s="12"/>
      <c r="R15" s="12"/>
      <c r="S15" s="12"/>
      <c r="T15" s="13"/>
    </row>
    <row r="16" spans="1:20" ht="14.4" x14ac:dyDescent="0.3">
      <c r="B16" s="22"/>
      <c r="C16" s="22"/>
      <c r="D16" s="22"/>
      <c r="E16" s="22"/>
      <c r="F16" s="22"/>
      <c r="G16" s="22"/>
      <c r="M16" s="12"/>
      <c r="N16" s="12"/>
      <c r="O16" s="12"/>
      <c r="P16" s="12"/>
      <c r="Q16" s="12"/>
      <c r="R16" s="12"/>
      <c r="S16" s="12"/>
      <c r="T16" s="13"/>
    </row>
    <row r="17" spans="2:20" ht="14.4" x14ac:dyDescent="0.3">
      <c r="B17" s="22"/>
      <c r="C17" s="22"/>
      <c r="D17" s="22"/>
      <c r="E17" s="22"/>
      <c r="F17" s="22"/>
      <c r="G17" s="22"/>
      <c r="M17" s="12"/>
      <c r="N17" s="12"/>
      <c r="O17" s="12"/>
      <c r="P17" s="12"/>
      <c r="Q17" s="12"/>
      <c r="R17" s="12"/>
      <c r="S17" s="12"/>
      <c r="T17" s="13"/>
    </row>
    <row r="18" spans="2:20" ht="14.4" x14ac:dyDescent="0.3">
      <c r="B18" s="22"/>
      <c r="C18" s="22"/>
      <c r="D18" s="22"/>
      <c r="E18" s="22"/>
      <c r="F18" s="22"/>
      <c r="G18" s="22"/>
      <c r="M18" s="12"/>
      <c r="N18" s="12"/>
      <c r="O18" s="12"/>
      <c r="P18" s="12"/>
      <c r="Q18" s="12"/>
      <c r="R18" s="12"/>
      <c r="S18" s="12"/>
      <c r="T18" s="13"/>
    </row>
    <row r="19" spans="2:20" ht="14.4" x14ac:dyDescent="0.3">
      <c r="M19" s="12"/>
      <c r="N19" s="12"/>
      <c r="O19" s="12"/>
      <c r="P19" s="12"/>
      <c r="Q19" s="12"/>
      <c r="R19" s="12"/>
      <c r="S19" s="12"/>
      <c r="T19" s="13"/>
    </row>
    <row r="20" spans="2:20" ht="14.4" x14ac:dyDescent="0.3">
      <c r="M20" s="12"/>
      <c r="N20" s="12"/>
      <c r="O20" s="12"/>
      <c r="P20" s="12"/>
      <c r="Q20" s="12"/>
      <c r="R20" s="12"/>
      <c r="S20" s="12"/>
      <c r="T20" s="13"/>
    </row>
    <row r="21" spans="2:20" ht="14.4" x14ac:dyDescent="0.3">
      <c r="M21" s="12"/>
      <c r="N21" s="12"/>
      <c r="O21" s="12"/>
      <c r="P21" s="12"/>
      <c r="Q21" s="12"/>
      <c r="R21" s="12"/>
      <c r="S21" s="12"/>
      <c r="T21" s="16"/>
    </row>
    <row r="22" spans="2:20" ht="14.4" x14ac:dyDescent="0.3">
      <c r="M22" s="12"/>
      <c r="N22" s="12"/>
      <c r="O22" s="12"/>
      <c r="P22" s="12"/>
      <c r="Q22" s="12"/>
      <c r="R22" s="12"/>
      <c r="S22" s="12"/>
      <c r="T22" s="16"/>
    </row>
    <row r="23" spans="2:20" ht="14.4" x14ac:dyDescent="0.3">
      <c r="M23" s="12"/>
      <c r="N23" s="12"/>
      <c r="O23" s="12"/>
      <c r="P23" s="12"/>
      <c r="Q23" s="12"/>
      <c r="R23" s="12"/>
      <c r="S23" s="12"/>
      <c r="T23" s="13"/>
    </row>
    <row r="24" spans="2:20" ht="14.4" x14ac:dyDescent="0.3">
      <c r="M24" s="12"/>
      <c r="N24" s="12"/>
      <c r="O24" s="12"/>
      <c r="P24" s="12"/>
      <c r="Q24" s="12"/>
      <c r="R24" s="12"/>
      <c r="S24" s="12"/>
      <c r="T24" s="13"/>
    </row>
    <row r="25" spans="2:20" ht="14.4" x14ac:dyDescent="0.3">
      <c r="M25" s="12"/>
      <c r="N25" s="12"/>
      <c r="O25" s="12"/>
      <c r="P25" s="12"/>
      <c r="Q25" s="12"/>
      <c r="R25" s="12"/>
      <c r="S25" s="12"/>
      <c r="T25" s="13"/>
    </row>
    <row r="26" spans="2:20" ht="14.4" x14ac:dyDescent="0.3">
      <c r="M26" s="12" t="s">
        <v>47</v>
      </c>
      <c r="N26" s="12"/>
      <c r="O26" s="12"/>
      <c r="P26" s="12"/>
      <c r="Q26" s="12"/>
      <c r="R26" s="12"/>
      <c r="S26" s="12"/>
      <c r="T26" s="13"/>
    </row>
    <row r="27" spans="2:20" ht="14.4" x14ac:dyDescent="0.3">
      <c r="M27" s="12"/>
      <c r="N27" s="12"/>
      <c r="O27" s="12"/>
      <c r="P27" s="12"/>
      <c r="Q27" s="12"/>
      <c r="R27" s="12"/>
      <c r="S27" s="12"/>
      <c r="T27" s="13"/>
    </row>
    <row r="28" spans="2:20" ht="14.4" x14ac:dyDescent="0.3">
      <c r="M28" s="12"/>
      <c r="N28" s="13"/>
      <c r="O28" s="12"/>
      <c r="P28" s="12"/>
      <c r="Q28" s="12"/>
      <c r="R28" s="12"/>
      <c r="S28" s="12"/>
      <c r="T28" s="13"/>
    </row>
    <row r="29" spans="2:20" ht="14.4" x14ac:dyDescent="0.3">
      <c r="M29" s="12"/>
      <c r="N29" s="12"/>
      <c r="O29" s="12"/>
      <c r="P29" s="12"/>
      <c r="Q29" s="12"/>
      <c r="R29" s="12"/>
      <c r="S29" s="12"/>
      <c r="T29" s="13"/>
    </row>
    <row r="30" spans="2:20" ht="14.4" x14ac:dyDescent="0.3">
      <c r="M30" s="12"/>
      <c r="N30" s="12"/>
      <c r="O30" s="12"/>
      <c r="P30" s="12"/>
      <c r="Q30" s="12"/>
      <c r="R30" s="12"/>
      <c r="S30" s="12"/>
      <c r="T30" s="13"/>
    </row>
    <row r="31" spans="2:20" ht="14.4" x14ac:dyDescent="0.3">
      <c r="M31" s="12"/>
      <c r="N31" s="12"/>
      <c r="O31" s="12"/>
      <c r="P31" s="12"/>
      <c r="Q31" s="12"/>
      <c r="R31" s="12"/>
      <c r="S31" s="12"/>
      <c r="T31" s="13"/>
    </row>
    <row r="32" spans="2:20" ht="14.4" x14ac:dyDescent="0.3">
      <c r="M32" s="12"/>
      <c r="N32" s="12"/>
      <c r="O32" s="12"/>
      <c r="P32" s="12"/>
      <c r="Q32" s="12"/>
      <c r="R32" s="12"/>
      <c r="S32" s="12"/>
      <c r="T32" s="13"/>
    </row>
    <row r="33" spans="13:20" ht="14.4" x14ac:dyDescent="0.3">
      <c r="M33" s="12"/>
      <c r="N33" s="12"/>
      <c r="O33" s="12"/>
      <c r="P33" s="12"/>
      <c r="Q33" s="12"/>
      <c r="R33" s="12"/>
      <c r="S33" s="12"/>
      <c r="T33" s="13"/>
    </row>
    <row r="34" spans="13:20" ht="14.4" x14ac:dyDescent="0.3">
      <c r="M34" s="12"/>
      <c r="N34" s="12"/>
      <c r="O34" s="12"/>
      <c r="P34" s="12"/>
      <c r="Q34" s="12"/>
      <c r="R34" s="12"/>
      <c r="S34" s="12"/>
      <c r="T34" s="13"/>
    </row>
    <row r="35" spans="13:20" x14ac:dyDescent="0.25">
      <c r="M35" s="16"/>
      <c r="N35" s="16"/>
      <c r="O35" s="16"/>
      <c r="P35" s="13"/>
      <c r="Q35" s="13"/>
      <c r="R35" s="13"/>
      <c r="S35" s="13"/>
      <c r="T35" s="13"/>
    </row>
    <row r="36" spans="13:20" ht="14.4" x14ac:dyDescent="0.3">
      <c r="M36" s="23"/>
      <c r="N36" s="23"/>
      <c r="O36" s="23"/>
      <c r="P36" s="23"/>
      <c r="Q36" s="23"/>
      <c r="R36" s="23"/>
      <c r="S36" s="23"/>
      <c r="T36" s="13"/>
    </row>
    <row r="37" spans="13:20" ht="14.4" x14ac:dyDescent="0.3">
      <c r="M37" s="17"/>
      <c r="N37" s="12"/>
      <c r="O37" s="12"/>
      <c r="P37" s="12"/>
      <c r="Q37" s="12"/>
      <c r="R37" s="12"/>
      <c r="S37" s="12"/>
      <c r="T37" s="13"/>
    </row>
    <row r="38" spans="13:20" x14ac:dyDescent="0.25">
      <c r="M38" s="16"/>
      <c r="N38" s="16"/>
      <c r="O38" s="16"/>
      <c r="P38" s="13"/>
      <c r="Q38" s="13"/>
      <c r="R38" s="13"/>
      <c r="S38" s="13"/>
      <c r="T38" s="13"/>
    </row>
    <row r="39" spans="13:20" x14ac:dyDescent="0.25">
      <c r="M39" s="16"/>
      <c r="N39" s="16"/>
      <c r="O39" s="16"/>
      <c r="P39" s="13"/>
      <c r="Q39" s="13"/>
      <c r="R39" s="13"/>
      <c r="S39" s="13"/>
      <c r="T39" s="13"/>
    </row>
    <row r="40" spans="13:20" x14ac:dyDescent="0.25">
      <c r="M40" s="16"/>
      <c r="N40" s="16"/>
      <c r="O40" s="16"/>
      <c r="P40" s="13"/>
      <c r="Q40" s="13"/>
      <c r="R40" s="13"/>
      <c r="S40" s="13"/>
      <c r="T40" s="13"/>
    </row>
    <row r="41" spans="13:20" x14ac:dyDescent="0.25">
      <c r="M41" s="16"/>
      <c r="N41" s="16"/>
      <c r="O41" s="16"/>
      <c r="P41" s="13"/>
      <c r="Q41" s="13"/>
      <c r="R41" s="13"/>
      <c r="S41" s="13"/>
      <c r="T41" s="13"/>
    </row>
    <row r="42" spans="13:20" x14ac:dyDescent="0.25">
      <c r="M42" s="16"/>
      <c r="N42" s="16"/>
      <c r="O42" s="16"/>
      <c r="P42" s="13"/>
      <c r="Q42" s="13"/>
      <c r="R42" s="13"/>
      <c r="S42" s="13"/>
      <c r="T42" s="13"/>
    </row>
    <row r="43" spans="13:20" x14ac:dyDescent="0.25">
      <c r="M43" s="16"/>
      <c r="N43" s="16"/>
      <c r="O43" s="16"/>
      <c r="P43" s="13"/>
      <c r="Q43" s="13"/>
      <c r="R43" s="13"/>
      <c r="S43" s="13"/>
      <c r="T43" s="13"/>
    </row>
    <row r="44" spans="13:20" x14ac:dyDescent="0.25">
      <c r="M44" s="16"/>
      <c r="N44" s="16"/>
      <c r="O44" s="16"/>
      <c r="P44" s="13"/>
      <c r="Q44" s="13"/>
      <c r="R44" s="13"/>
      <c r="S44" s="13"/>
      <c r="T44" s="13"/>
    </row>
    <row r="45" spans="13:20" ht="14.4" x14ac:dyDescent="0.3">
      <c r="M45" s="16"/>
      <c r="N45" s="23" t="s">
        <v>61</v>
      </c>
      <c r="O45" s="23"/>
      <c r="P45" s="23"/>
      <c r="Q45" s="23"/>
      <c r="R45" s="23"/>
      <c r="S45" s="23"/>
      <c r="T45" s="23"/>
    </row>
    <row r="46" spans="13:20" ht="14.4" x14ac:dyDescent="0.3">
      <c r="M46" s="24" t="s">
        <v>48</v>
      </c>
      <c r="N46" s="24"/>
      <c r="O46" s="24"/>
      <c r="P46" s="24"/>
      <c r="Q46" s="24"/>
      <c r="R46" s="24"/>
      <c r="S46" s="24"/>
      <c r="T46" s="24"/>
    </row>
    <row r="47" spans="13:20" x14ac:dyDescent="0.25">
      <c r="M47" s="16"/>
      <c r="N47" s="16"/>
      <c r="O47" s="16"/>
      <c r="P47" s="13"/>
      <c r="Q47" s="13"/>
      <c r="R47" s="13"/>
      <c r="S47" s="13"/>
      <c r="T47" s="13"/>
    </row>
    <row r="48" spans="13:20" x14ac:dyDescent="0.25">
      <c r="M48" s="16"/>
      <c r="N48" s="16"/>
      <c r="O48" s="16"/>
      <c r="P48" s="13"/>
      <c r="Q48" s="13"/>
      <c r="R48" s="13"/>
      <c r="S48" s="13"/>
      <c r="T48" s="13"/>
    </row>
    <row r="49" spans="13:20" x14ac:dyDescent="0.25">
      <c r="M49" s="16"/>
      <c r="N49" s="16"/>
      <c r="O49" s="16"/>
      <c r="P49" s="13"/>
      <c r="Q49" s="13"/>
      <c r="R49" s="13"/>
      <c r="S49" s="13"/>
      <c r="T49" s="13"/>
    </row>
    <row r="50" spans="13:20" x14ac:dyDescent="0.25">
      <c r="M50" s="13"/>
      <c r="N50" s="13"/>
      <c r="O50" s="13"/>
      <c r="P50" s="13"/>
      <c r="Q50" s="13"/>
      <c r="R50" s="13"/>
      <c r="S50" s="13"/>
      <c r="T50" s="13"/>
    </row>
    <row r="51" spans="13:20" x14ac:dyDescent="0.25">
      <c r="M51" s="13"/>
      <c r="N51" s="13"/>
      <c r="O51" s="13"/>
      <c r="P51" s="13"/>
      <c r="Q51" s="13"/>
      <c r="R51" s="13"/>
      <c r="S51" s="13"/>
      <c r="T51" s="13"/>
    </row>
    <row r="52" spans="13:20" x14ac:dyDescent="0.25">
      <c r="M52" s="13"/>
      <c r="N52" s="13"/>
      <c r="O52" s="13"/>
      <c r="P52" s="13"/>
      <c r="Q52" s="13"/>
      <c r="R52" s="13"/>
      <c r="S52" s="13"/>
      <c r="T52" s="13"/>
    </row>
    <row r="53" spans="13:20" x14ac:dyDescent="0.25">
      <c r="M53" s="13"/>
      <c r="N53" s="13"/>
      <c r="O53" s="13"/>
      <c r="P53" s="13"/>
      <c r="Q53" s="13"/>
      <c r="R53" s="13"/>
      <c r="S53" s="13"/>
      <c r="T53" s="13"/>
    </row>
    <row r="54" spans="13:20" x14ac:dyDescent="0.25">
      <c r="M54" s="13"/>
      <c r="N54" s="13"/>
      <c r="O54" s="13"/>
      <c r="P54" s="13"/>
      <c r="Q54" s="13"/>
      <c r="R54" s="13"/>
      <c r="S54" s="13"/>
      <c r="T54" s="13"/>
    </row>
    <row r="55" spans="13:20" x14ac:dyDescent="0.25">
      <c r="M55" s="13"/>
      <c r="N55" s="13"/>
      <c r="O55" s="13"/>
      <c r="P55" s="13"/>
      <c r="Q55" s="13"/>
      <c r="R55" s="13"/>
      <c r="S55" s="13"/>
      <c r="T55" s="13"/>
    </row>
    <row r="56" spans="13:20" x14ac:dyDescent="0.25">
      <c r="M56" s="13"/>
      <c r="N56" s="13"/>
      <c r="O56" s="13"/>
      <c r="P56" s="13"/>
      <c r="Q56" s="13"/>
      <c r="R56" s="13"/>
      <c r="S56" s="13"/>
      <c r="T56" s="13"/>
    </row>
    <row r="57" spans="13:20" x14ac:dyDescent="0.25">
      <c r="M57" s="13"/>
      <c r="N57" s="13"/>
      <c r="O57" s="13"/>
      <c r="P57" s="13"/>
      <c r="Q57" s="13"/>
      <c r="R57" s="13"/>
      <c r="S57" s="13"/>
      <c r="T57" s="13"/>
    </row>
    <row r="58" spans="13:20" x14ac:dyDescent="0.25">
      <c r="M58" s="13"/>
      <c r="N58" s="13"/>
      <c r="O58" s="13"/>
      <c r="P58" s="13"/>
      <c r="Q58" s="13"/>
      <c r="R58" s="13"/>
      <c r="S58" s="13"/>
      <c r="T58" s="13"/>
    </row>
    <row r="59" spans="13:20" x14ac:dyDescent="0.25">
      <c r="M59" s="13"/>
      <c r="N59" s="13"/>
      <c r="O59" s="13"/>
      <c r="P59" s="13"/>
      <c r="Q59" s="13"/>
      <c r="R59" s="13"/>
      <c r="S59" s="13"/>
      <c r="T59" s="13"/>
    </row>
    <row r="60" spans="13:20" x14ac:dyDescent="0.25">
      <c r="M60" s="13"/>
      <c r="N60" s="13"/>
      <c r="O60" s="13"/>
      <c r="P60" s="13"/>
      <c r="Q60" s="13"/>
      <c r="R60" s="13"/>
      <c r="S60" s="13"/>
      <c r="T60" s="13"/>
    </row>
    <row r="61" spans="13:20" x14ac:dyDescent="0.25">
      <c r="M61" s="13"/>
      <c r="N61" s="13"/>
      <c r="O61" s="13"/>
      <c r="P61" s="13"/>
      <c r="Q61" s="13"/>
      <c r="R61" s="13"/>
      <c r="S61" s="13"/>
      <c r="T61" s="13"/>
    </row>
    <row r="62" spans="13:20" x14ac:dyDescent="0.25">
      <c r="M62" s="13"/>
      <c r="N62" s="13"/>
      <c r="O62" s="13"/>
      <c r="P62" s="13"/>
      <c r="Q62" s="13"/>
      <c r="R62" s="13"/>
      <c r="S62" s="13"/>
      <c r="T62" s="13"/>
    </row>
    <row r="63" spans="13:20" x14ac:dyDescent="0.25">
      <c r="M63" s="13"/>
      <c r="N63" s="13"/>
      <c r="O63" s="13"/>
      <c r="P63" s="13"/>
      <c r="Q63" s="13"/>
      <c r="R63" s="13"/>
      <c r="S63" s="13"/>
      <c r="T63" s="13"/>
    </row>
    <row r="64" spans="13:20" x14ac:dyDescent="0.25">
      <c r="M64" s="13"/>
      <c r="N64" s="13"/>
      <c r="O64" s="13"/>
      <c r="P64" s="13"/>
      <c r="Q64" s="13"/>
      <c r="R64" s="13"/>
      <c r="S64" s="13"/>
      <c r="T64" s="13"/>
    </row>
    <row r="65" spans="13:20" x14ac:dyDescent="0.25">
      <c r="M65" s="13"/>
      <c r="N65" s="13"/>
      <c r="O65" s="13"/>
      <c r="P65" s="13"/>
      <c r="Q65" s="13"/>
      <c r="R65" s="13"/>
      <c r="S65" s="13"/>
      <c r="T65" s="13"/>
    </row>
    <row r="66" spans="13:20" x14ac:dyDescent="0.25">
      <c r="M66" s="13"/>
      <c r="N66" s="13"/>
      <c r="O66" s="13"/>
      <c r="P66" s="13"/>
      <c r="Q66" s="13"/>
      <c r="R66" s="13"/>
      <c r="S66" s="13"/>
      <c r="T66" s="13"/>
    </row>
    <row r="67" spans="13:20" x14ac:dyDescent="0.25">
      <c r="M67" s="13"/>
      <c r="N67" s="13"/>
      <c r="O67" s="13"/>
      <c r="P67" s="13"/>
      <c r="Q67" s="13"/>
      <c r="R67" s="13"/>
      <c r="S67" s="13"/>
      <c r="T67" s="13"/>
    </row>
    <row r="68" spans="13:20" x14ac:dyDescent="0.25">
      <c r="M68" s="13"/>
      <c r="N68" s="13"/>
      <c r="O68" s="13"/>
      <c r="P68" s="13"/>
      <c r="Q68" s="13"/>
      <c r="R68" s="13"/>
      <c r="S68" s="13"/>
      <c r="T68" s="13"/>
    </row>
    <row r="69" spans="13:20" x14ac:dyDescent="0.25">
      <c r="M69" s="13"/>
      <c r="N69" s="13"/>
      <c r="O69" s="13"/>
      <c r="P69" s="13"/>
      <c r="Q69" s="13"/>
      <c r="R69" s="13"/>
      <c r="S69" s="13"/>
      <c r="T69" s="13"/>
    </row>
    <row r="70" spans="13:20" x14ac:dyDescent="0.25">
      <c r="M70" s="13"/>
      <c r="N70" s="13"/>
      <c r="O70" s="13"/>
      <c r="P70" s="13"/>
      <c r="Q70" s="13"/>
      <c r="R70" s="13"/>
      <c r="S70" s="13"/>
      <c r="T70" s="13"/>
    </row>
    <row r="71" spans="13:20" x14ac:dyDescent="0.25">
      <c r="M71" s="13"/>
      <c r="N71" s="13"/>
      <c r="O71" s="13"/>
      <c r="P71" s="13"/>
      <c r="Q71" s="13"/>
      <c r="R71" s="13"/>
      <c r="S71" s="13"/>
      <c r="T71" s="13"/>
    </row>
    <row r="72" spans="13:20" x14ac:dyDescent="0.25">
      <c r="M72" s="13"/>
      <c r="N72" s="13"/>
      <c r="O72" s="13"/>
      <c r="P72" s="13"/>
      <c r="Q72" s="13"/>
      <c r="R72" s="13"/>
      <c r="S72" s="13"/>
      <c r="T72" s="13"/>
    </row>
    <row r="73" spans="13:20" x14ac:dyDescent="0.25">
      <c r="M73" s="13"/>
      <c r="N73" s="13"/>
      <c r="O73" s="13"/>
      <c r="P73" s="13"/>
      <c r="Q73" s="13"/>
      <c r="R73" s="13"/>
      <c r="S73" s="13"/>
      <c r="T73" s="13"/>
    </row>
    <row r="74" spans="13:20" x14ac:dyDescent="0.25">
      <c r="M74" s="13"/>
      <c r="N74" s="13"/>
      <c r="O74" s="13"/>
      <c r="P74" s="13"/>
      <c r="Q74" s="13"/>
      <c r="R74" s="13"/>
      <c r="S74" s="13"/>
      <c r="T74" s="13"/>
    </row>
    <row r="75" spans="13:20" x14ac:dyDescent="0.25">
      <c r="M75" s="13"/>
      <c r="N75" s="13"/>
      <c r="O75" s="13"/>
      <c r="P75" s="13"/>
      <c r="Q75" s="13"/>
      <c r="R75" s="13"/>
      <c r="S75" s="13"/>
      <c r="T75" s="13"/>
    </row>
    <row r="76" spans="13:20" x14ac:dyDescent="0.25">
      <c r="M76" s="13"/>
      <c r="N76" s="13"/>
      <c r="O76" s="13"/>
      <c r="P76" s="13"/>
      <c r="Q76" s="13"/>
      <c r="R76" s="13"/>
      <c r="S76" s="13"/>
      <c r="T76" s="13"/>
    </row>
    <row r="77" spans="13:20" x14ac:dyDescent="0.25">
      <c r="M77" s="13"/>
      <c r="N77" s="13"/>
      <c r="O77" s="13"/>
      <c r="P77" s="13"/>
      <c r="Q77" s="13"/>
      <c r="R77" s="13"/>
      <c r="S77" s="13"/>
      <c r="T77" s="13"/>
    </row>
    <row r="78" spans="13:20" x14ac:dyDescent="0.25">
      <c r="M78" s="13"/>
      <c r="N78" s="13"/>
      <c r="O78" s="13"/>
      <c r="P78" s="13"/>
      <c r="Q78" s="13"/>
      <c r="R78" s="13"/>
      <c r="S78" s="13"/>
      <c r="T78" s="13"/>
    </row>
    <row r="79" spans="13:20" x14ac:dyDescent="0.25">
      <c r="M79" s="13"/>
      <c r="N79" s="13"/>
      <c r="O79" s="13"/>
      <c r="P79" s="13"/>
      <c r="Q79" s="13"/>
      <c r="R79" s="13"/>
      <c r="S79" s="13"/>
      <c r="T79" s="13"/>
    </row>
    <row r="80" spans="13:20" x14ac:dyDescent="0.25">
      <c r="M80" s="13"/>
      <c r="N80" s="13"/>
      <c r="O80" s="13"/>
      <c r="P80" s="13"/>
      <c r="Q80" s="13"/>
      <c r="R80" s="13"/>
      <c r="S80" s="13"/>
      <c r="T80" s="13"/>
    </row>
    <row r="81" spans="13:20" x14ac:dyDescent="0.25">
      <c r="M81" s="13"/>
      <c r="N81" s="13"/>
      <c r="O81" s="13"/>
      <c r="P81" s="13"/>
      <c r="Q81" s="13"/>
      <c r="R81" s="13"/>
      <c r="S81" s="13"/>
      <c r="T81" s="13"/>
    </row>
    <row r="82" spans="13:20" x14ac:dyDescent="0.25">
      <c r="M82" s="13"/>
      <c r="N82" s="13"/>
      <c r="O82" s="13"/>
      <c r="P82" s="13"/>
      <c r="Q82" s="13"/>
      <c r="R82" s="13"/>
      <c r="S82" s="13"/>
      <c r="T82" s="13"/>
    </row>
    <row r="83" spans="13:20" x14ac:dyDescent="0.25">
      <c r="M83" s="13"/>
      <c r="N83" s="13"/>
      <c r="O83" s="13"/>
      <c r="P83" s="13"/>
      <c r="Q83" s="13"/>
      <c r="R83" s="13"/>
      <c r="S83" s="13"/>
      <c r="T83" s="13"/>
    </row>
    <row r="84" spans="13:20" x14ac:dyDescent="0.25">
      <c r="M84" s="13"/>
      <c r="N84" s="13"/>
      <c r="O84" s="13"/>
      <c r="P84" s="13"/>
      <c r="Q84" s="13"/>
      <c r="R84" s="13"/>
      <c r="S84" s="13"/>
      <c r="T84" s="13"/>
    </row>
    <row r="85" spans="13:20" x14ac:dyDescent="0.25">
      <c r="M85" s="13"/>
      <c r="N85" s="13"/>
      <c r="O85" s="13"/>
      <c r="P85" s="13"/>
      <c r="Q85" s="13"/>
      <c r="R85" s="13"/>
      <c r="S85" s="13"/>
      <c r="T85" s="13"/>
    </row>
    <row r="86" spans="13:20" x14ac:dyDescent="0.25">
      <c r="M86" s="13"/>
      <c r="N86" s="13"/>
      <c r="O86" s="13"/>
      <c r="P86" s="13"/>
      <c r="Q86" s="13"/>
      <c r="R86" s="13"/>
      <c r="S86" s="13"/>
      <c r="T86" s="13"/>
    </row>
    <row r="87" spans="13:20" x14ac:dyDescent="0.25">
      <c r="M87" s="13"/>
      <c r="N87" s="13"/>
      <c r="O87" s="13"/>
      <c r="P87" s="13"/>
      <c r="Q87" s="13"/>
      <c r="R87" s="13"/>
      <c r="S87" s="13"/>
      <c r="T87" s="13"/>
    </row>
    <row r="88" spans="13:20" x14ac:dyDescent="0.25">
      <c r="M88" s="13"/>
      <c r="N88" s="13"/>
      <c r="O88" s="13"/>
      <c r="P88" s="13"/>
      <c r="Q88" s="13"/>
      <c r="R88" s="13"/>
      <c r="S88" s="13"/>
      <c r="T88" s="13"/>
    </row>
    <row r="89" spans="13:20" x14ac:dyDescent="0.25">
      <c r="M89" s="13"/>
      <c r="N89" s="13"/>
      <c r="O89" s="13"/>
      <c r="P89" s="13"/>
      <c r="Q89" s="13"/>
      <c r="R89" s="13"/>
      <c r="S89" s="13"/>
      <c r="T89" s="13"/>
    </row>
    <row r="90" spans="13:20" x14ac:dyDescent="0.25">
      <c r="M90" s="13"/>
      <c r="N90" s="13"/>
      <c r="O90" s="13"/>
      <c r="P90" s="13"/>
      <c r="Q90" s="13"/>
      <c r="R90" s="13"/>
      <c r="S90" s="13"/>
      <c r="T90" s="13"/>
    </row>
    <row r="91" spans="13:20" x14ac:dyDescent="0.25">
      <c r="M91" s="13"/>
      <c r="N91" s="13"/>
      <c r="O91" s="13"/>
      <c r="P91" s="13"/>
      <c r="Q91" s="13"/>
      <c r="R91" s="13"/>
      <c r="S91" s="13"/>
      <c r="T91" s="13"/>
    </row>
    <row r="92" spans="13:20" x14ac:dyDescent="0.25">
      <c r="M92" s="13"/>
      <c r="N92" s="13"/>
      <c r="O92" s="13"/>
      <c r="P92" s="13"/>
      <c r="Q92" s="13"/>
      <c r="R92" s="13"/>
      <c r="S92" s="13"/>
      <c r="T92" s="13"/>
    </row>
    <row r="93" spans="13:20" x14ac:dyDescent="0.25">
      <c r="M93" s="13"/>
      <c r="N93" s="13"/>
      <c r="O93" s="13"/>
      <c r="P93" s="13"/>
      <c r="Q93" s="13"/>
      <c r="R93" s="13"/>
      <c r="S93" s="13"/>
      <c r="T93" s="13"/>
    </row>
    <row r="94" spans="13:20" x14ac:dyDescent="0.25">
      <c r="M94" s="13"/>
      <c r="N94" s="13"/>
      <c r="O94" s="13"/>
      <c r="P94" s="13"/>
      <c r="Q94" s="13"/>
      <c r="R94" s="13"/>
      <c r="S94" s="13"/>
      <c r="T94" s="13"/>
    </row>
    <row r="95" spans="13:20" x14ac:dyDescent="0.25">
      <c r="M95" s="13"/>
      <c r="N95" s="13"/>
      <c r="O95" s="13"/>
      <c r="P95" s="13"/>
      <c r="Q95" s="13"/>
      <c r="R95" s="13"/>
      <c r="S95" s="13"/>
      <c r="T95" s="13"/>
    </row>
    <row r="96" spans="13:20" x14ac:dyDescent="0.25">
      <c r="M96" s="13"/>
      <c r="N96" s="13"/>
      <c r="O96" s="13"/>
      <c r="P96" s="13"/>
      <c r="Q96" s="13"/>
      <c r="R96" s="13"/>
      <c r="S96" s="13"/>
      <c r="T96" s="13"/>
    </row>
    <row r="97" spans="13:20" x14ac:dyDescent="0.25">
      <c r="M97" s="13"/>
      <c r="N97" s="13"/>
      <c r="O97" s="13"/>
      <c r="P97" s="13"/>
      <c r="Q97" s="13"/>
      <c r="R97" s="13"/>
      <c r="S97" s="13"/>
      <c r="T97" s="13"/>
    </row>
    <row r="98" spans="13:20" x14ac:dyDescent="0.25">
      <c r="M98" s="13"/>
      <c r="N98" s="13"/>
      <c r="O98" s="13"/>
      <c r="P98" s="13"/>
      <c r="Q98" s="13"/>
      <c r="R98" s="13"/>
      <c r="S98" s="13"/>
      <c r="T98" s="13"/>
    </row>
    <row r="99" spans="13:20" x14ac:dyDescent="0.25">
      <c r="M99" s="13"/>
      <c r="N99" s="13"/>
      <c r="O99" s="13"/>
      <c r="P99" s="13"/>
      <c r="Q99" s="13"/>
      <c r="R99" s="13"/>
      <c r="S99" s="13"/>
      <c r="T99" s="13"/>
    </row>
    <row r="100" spans="13:20" x14ac:dyDescent="0.25">
      <c r="M100" s="13"/>
      <c r="N100" s="13"/>
      <c r="O100" s="13"/>
      <c r="P100" s="13"/>
      <c r="Q100" s="13"/>
      <c r="R100" s="13"/>
      <c r="S100" s="13"/>
      <c r="T100" s="13"/>
    </row>
    <row r="101" spans="13:20" x14ac:dyDescent="0.25">
      <c r="M101" s="13"/>
      <c r="N101" s="13"/>
      <c r="O101" s="13"/>
      <c r="P101" s="13"/>
      <c r="Q101" s="13"/>
      <c r="R101" s="13"/>
      <c r="S101" s="13"/>
      <c r="T101" s="13"/>
    </row>
    <row r="102" spans="13:20" x14ac:dyDescent="0.25">
      <c r="M102" s="13"/>
      <c r="N102" s="13"/>
      <c r="O102" s="13"/>
      <c r="P102" s="13"/>
      <c r="Q102" s="13"/>
      <c r="R102" s="13"/>
      <c r="S102" s="13"/>
      <c r="T102" s="13"/>
    </row>
    <row r="103" spans="13:20" x14ac:dyDescent="0.25">
      <c r="M103" s="13"/>
      <c r="N103" s="13"/>
      <c r="O103" s="13"/>
      <c r="P103" s="13"/>
      <c r="Q103" s="13"/>
      <c r="R103" s="13"/>
      <c r="S103" s="13"/>
      <c r="T103" s="13"/>
    </row>
    <row r="104" spans="13:20" x14ac:dyDescent="0.25">
      <c r="M104" s="13"/>
      <c r="N104" s="13"/>
      <c r="O104" s="13"/>
      <c r="P104" s="13"/>
      <c r="Q104" s="13"/>
      <c r="R104" s="13"/>
      <c r="S104" s="13"/>
      <c r="T104" s="13"/>
    </row>
    <row r="105" spans="13:20" x14ac:dyDescent="0.25">
      <c r="M105" s="13"/>
      <c r="N105" s="13"/>
      <c r="O105" s="13"/>
      <c r="P105" s="13"/>
      <c r="Q105" s="13"/>
      <c r="R105" s="13"/>
      <c r="S105" s="13"/>
      <c r="T105" s="13"/>
    </row>
    <row r="106" spans="13:20" x14ac:dyDescent="0.25">
      <c r="M106" s="13"/>
      <c r="N106" s="13"/>
      <c r="O106" s="13"/>
      <c r="P106" s="13"/>
      <c r="Q106" s="13"/>
      <c r="R106" s="13"/>
      <c r="S106" s="13"/>
      <c r="T106" s="13"/>
    </row>
    <row r="107" spans="13:20" x14ac:dyDescent="0.25">
      <c r="M107" s="13"/>
      <c r="N107" s="13"/>
      <c r="O107" s="13"/>
      <c r="P107" s="13"/>
      <c r="Q107" s="13"/>
      <c r="R107" s="13"/>
      <c r="S107" s="13"/>
      <c r="T107" s="13"/>
    </row>
    <row r="108" spans="13:20" x14ac:dyDescent="0.25">
      <c r="M108" s="13"/>
      <c r="N108" s="13"/>
      <c r="O108" s="13"/>
      <c r="P108" s="13"/>
      <c r="Q108" s="13"/>
      <c r="R108" s="13"/>
      <c r="S108" s="13"/>
      <c r="T108" s="13"/>
    </row>
    <row r="109" spans="13:20" x14ac:dyDescent="0.25">
      <c r="M109" s="13"/>
      <c r="N109" s="13"/>
      <c r="O109" s="13"/>
      <c r="P109" s="13"/>
      <c r="Q109" s="13"/>
      <c r="R109" s="13"/>
      <c r="S109" s="13"/>
      <c r="T109" s="13"/>
    </row>
    <row r="110" spans="13:20" x14ac:dyDescent="0.25">
      <c r="M110" s="13"/>
      <c r="N110" s="13"/>
      <c r="O110" s="13"/>
      <c r="P110" s="13"/>
      <c r="Q110" s="13"/>
      <c r="R110" s="13"/>
      <c r="S110" s="13"/>
      <c r="T110" s="13"/>
    </row>
    <row r="111" spans="13:20" x14ac:dyDescent="0.25">
      <c r="M111" s="13"/>
      <c r="N111" s="13"/>
      <c r="O111" s="13"/>
      <c r="P111" s="13"/>
      <c r="Q111" s="13"/>
      <c r="R111" s="13"/>
      <c r="S111" s="13"/>
      <c r="T111" s="13"/>
    </row>
    <row r="112" spans="13:20" x14ac:dyDescent="0.25">
      <c r="M112" s="13"/>
      <c r="N112" s="13"/>
      <c r="O112" s="13"/>
      <c r="P112" s="13"/>
      <c r="Q112" s="13"/>
      <c r="R112" s="13"/>
      <c r="S112" s="13"/>
      <c r="T112" s="13"/>
    </row>
    <row r="113" spans="13:20" x14ac:dyDescent="0.25">
      <c r="M113" s="13"/>
      <c r="N113" s="13"/>
      <c r="O113" s="13"/>
      <c r="P113" s="13"/>
      <c r="Q113" s="13"/>
      <c r="R113" s="13"/>
      <c r="S113" s="13"/>
      <c r="T113" s="13"/>
    </row>
    <row r="114" spans="13:20" x14ac:dyDescent="0.25">
      <c r="M114" s="13"/>
      <c r="N114" s="13"/>
      <c r="O114" s="13"/>
      <c r="P114" s="13"/>
      <c r="Q114" s="13"/>
      <c r="R114" s="13"/>
      <c r="S114" s="13"/>
      <c r="T114" s="13"/>
    </row>
    <row r="115" spans="13:20" x14ac:dyDescent="0.25">
      <c r="M115" s="13"/>
      <c r="N115" s="13"/>
      <c r="O115" s="13"/>
      <c r="P115" s="13"/>
      <c r="Q115" s="13"/>
      <c r="R115" s="13"/>
      <c r="S115" s="13"/>
      <c r="T115" s="13"/>
    </row>
    <row r="116" spans="13:20" x14ac:dyDescent="0.25">
      <c r="M116" s="13"/>
      <c r="N116" s="13"/>
      <c r="O116" s="13"/>
      <c r="P116" s="13"/>
      <c r="Q116" s="13"/>
      <c r="R116" s="13"/>
      <c r="S116" s="13"/>
      <c r="T116" s="13"/>
    </row>
    <row r="117" spans="13:20" x14ac:dyDescent="0.25">
      <c r="M117" s="13"/>
      <c r="N117" s="13"/>
      <c r="O117" s="13"/>
      <c r="P117" s="13"/>
      <c r="Q117" s="13"/>
      <c r="R117" s="13"/>
      <c r="S117" s="13"/>
      <c r="T117" s="13"/>
    </row>
    <row r="118" spans="13:20" x14ac:dyDescent="0.25">
      <c r="M118" s="13"/>
      <c r="N118" s="13"/>
      <c r="O118" s="13"/>
      <c r="P118" s="13"/>
      <c r="Q118" s="13"/>
      <c r="R118" s="13"/>
      <c r="S118" s="13"/>
      <c r="T118" s="13"/>
    </row>
    <row r="119" spans="13:20" x14ac:dyDescent="0.25">
      <c r="M119" s="13"/>
      <c r="N119" s="13"/>
      <c r="O119" s="13"/>
      <c r="P119" s="13"/>
      <c r="Q119" s="13"/>
      <c r="R119" s="13"/>
      <c r="S119" s="13"/>
      <c r="T119" s="13"/>
    </row>
    <row r="120" spans="13:20" x14ac:dyDescent="0.25">
      <c r="M120" s="13"/>
      <c r="N120" s="13"/>
      <c r="O120" s="13"/>
      <c r="P120" s="13"/>
      <c r="Q120" s="13"/>
      <c r="R120" s="13"/>
      <c r="S120" s="13"/>
      <c r="T120" s="13"/>
    </row>
    <row r="121" spans="13:20" x14ac:dyDescent="0.25">
      <c r="M121" s="13"/>
      <c r="N121" s="13"/>
      <c r="O121" s="13"/>
      <c r="P121" s="13"/>
      <c r="Q121" s="13"/>
      <c r="R121" s="13"/>
      <c r="S121" s="13"/>
      <c r="T121" s="13"/>
    </row>
    <row r="122" spans="13:20" x14ac:dyDescent="0.25">
      <c r="M122" s="13"/>
      <c r="N122" s="13"/>
      <c r="O122" s="13"/>
      <c r="P122" s="13"/>
      <c r="Q122" s="13"/>
      <c r="R122" s="13"/>
      <c r="S122" s="13"/>
      <c r="T122" s="13"/>
    </row>
    <row r="123" spans="13:20" x14ac:dyDescent="0.25">
      <c r="M123" s="13"/>
      <c r="N123" s="13"/>
      <c r="O123" s="13"/>
      <c r="P123" s="13"/>
      <c r="Q123" s="13"/>
      <c r="R123" s="13"/>
      <c r="S123" s="13"/>
      <c r="T123" s="13"/>
    </row>
    <row r="124" spans="13:20" x14ac:dyDescent="0.25">
      <c r="M124" s="13"/>
      <c r="N124" s="13"/>
      <c r="O124" s="13"/>
      <c r="P124" s="13"/>
      <c r="Q124" s="13"/>
      <c r="R124" s="13"/>
      <c r="S124" s="13"/>
      <c r="T124" s="13"/>
    </row>
    <row r="125" spans="13:20" x14ac:dyDescent="0.25">
      <c r="M125" s="13"/>
      <c r="N125" s="13"/>
      <c r="O125" s="13"/>
      <c r="P125" s="13"/>
      <c r="Q125" s="13"/>
      <c r="R125" s="13"/>
      <c r="S125" s="13"/>
      <c r="T125" s="13"/>
    </row>
    <row r="126" spans="13:20" x14ac:dyDescent="0.25">
      <c r="M126" s="13"/>
      <c r="N126" s="13"/>
      <c r="O126" s="13"/>
      <c r="P126" s="13"/>
      <c r="Q126" s="13"/>
      <c r="R126" s="13"/>
      <c r="S126" s="13"/>
      <c r="T126" s="13"/>
    </row>
    <row r="127" spans="13:20" x14ac:dyDescent="0.25">
      <c r="M127" s="13"/>
      <c r="N127" s="13"/>
      <c r="O127" s="13"/>
      <c r="P127" s="13"/>
      <c r="Q127" s="13"/>
      <c r="R127" s="13"/>
      <c r="S127" s="13"/>
      <c r="T127" s="13"/>
    </row>
    <row r="128" spans="13:20" x14ac:dyDescent="0.25">
      <c r="M128" s="13"/>
      <c r="N128" s="13"/>
      <c r="O128" s="13"/>
      <c r="P128" s="13"/>
      <c r="Q128" s="13"/>
      <c r="R128" s="13"/>
      <c r="S128" s="13"/>
      <c r="T128" s="13"/>
    </row>
    <row r="129" spans="13:20" x14ac:dyDescent="0.25">
      <c r="M129" s="13"/>
      <c r="N129" s="13"/>
      <c r="O129" s="13"/>
      <c r="P129" s="13"/>
      <c r="Q129" s="13"/>
      <c r="R129" s="13"/>
      <c r="S129" s="13"/>
      <c r="T129" s="13"/>
    </row>
    <row r="130" spans="13:20" x14ac:dyDescent="0.25">
      <c r="M130" s="13"/>
      <c r="N130" s="13"/>
      <c r="O130" s="13"/>
      <c r="P130" s="13"/>
      <c r="Q130" s="13"/>
      <c r="R130" s="13"/>
      <c r="S130" s="13"/>
      <c r="T130" s="13"/>
    </row>
    <row r="131" spans="13:20" x14ac:dyDescent="0.25">
      <c r="M131" s="13"/>
      <c r="N131" s="13"/>
      <c r="O131" s="13"/>
      <c r="P131" s="13"/>
      <c r="Q131" s="13"/>
      <c r="R131" s="13"/>
      <c r="S131" s="13"/>
      <c r="T131" s="13"/>
    </row>
    <row r="132" spans="13:20" x14ac:dyDescent="0.25">
      <c r="M132" s="13"/>
      <c r="N132" s="13"/>
      <c r="O132" s="13"/>
      <c r="P132" s="13"/>
      <c r="Q132" s="13"/>
      <c r="R132" s="13"/>
      <c r="S132" s="13"/>
      <c r="T132" s="13"/>
    </row>
    <row r="133" spans="13:20" x14ac:dyDescent="0.25">
      <c r="M133" s="13"/>
      <c r="N133" s="13"/>
      <c r="O133" s="13"/>
      <c r="P133" s="13"/>
      <c r="Q133" s="13"/>
      <c r="R133" s="13"/>
      <c r="S133" s="13"/>
      <c r="T133" s="13"/>
    </row>
    <row r="134" spans="13:20" x14ac:dyDescent="0.25">
      <c r="M134" s="13"/>
      <c r="N134" s="13"/>
      <c r="O134" s="13"/>
      <c r="P134" s="13"/>
      <c r="Q134" s="13"/>
      <c r="R134" s="13"/>
      <c r="S134" s="13"/>
      <c r="T134" s="13"/>
    </row>
    <row r="135" spans="13:20" x14ac:dyDescent="0.25">
      <c r="M135" s="13"/>
      <c r="N135" s="13"/>
      <c r="O135" s="13"/>
      <c r="P135" s="13"/>
      <c r="Q135" s="13"/>
      <c r="R135" s="13"/>
      <c r="S135" s="13"/>
      <c r="T135" s="13"/>
    </row>
    <row r="136" spans="13:20" x14ac:dyDescent="0.25">
      <c r="M136" s="13"/>
      <c r="N136" s="13"/>
      <c r="O136" s="13"/>
      <c r="P136" s="13"/>
      <c r="Q136" s="13"/>
      <c r="R136" s="13"/>
      <c r="S136" s="13"/>
      <c r="T136" s="13"/>
    </row>
    <row r="137" spans="13:20" x14ac:dyDescent="0.25">
      <c r="M137" s="13"/>
      <c r="N137" s="13"/>
      <c r="O137" s="13"/>
      <c r="P137" s="13"/>
      <c r="Q137" s="13"/>
      <c r="R137" s="13"/>
      <c r="S137" s="13"/>
      <c r="T137" s="13"/>
    </row>
    <row r="138" spans="13:20" x14ac:dyDescent="0.25">
      <c r="M138" s="13"/>
      <c r="N138" s="13"/>
      <c r="O138" s="13"/>
      <c r="P138" s="13"/>
      <c r="Q138" s="13"/>
      <c r="R138" s="13"/>
      <c r="S138" s="13"/>
      <c r="T138" s="13"/>
    </row>
    <row r="139" spans="13:20" x14ac:dyDescent="0.25">
      <c r="M139" s="13"/>
      <c r="N139" s="13"/>
      <c r="O139" s="13"/>
      <c r="P139" s="13"/>
      <c r="Q139" s="13"/>
      <c r="R139" s="13"/>
      <c r="S139" s="13"/>
      <c r="T139" s="13"/>
    </row>
    <row r="140" spans="13:20" x14ac:dyDescent="0.25">
      <c r="M140" s="13"/>
      <c r="N140" s="13"/>
      <c r="O140" s="13"/>
      <c r="P140" s="13"/>
      <c r="Q140" s="13"/>
      <c r="R140" s="13"/>
      <c r="S140" s="13"/>
      <c r="T140" s="13"/>
    </row>
    <row r="141" spans="13:20" x14ac:dyDescent="0.25">
      <c r="M141" s="13"/>
      <c r="N141" s="13"/>
      <c r="O141" s="13"/>
      <c r="P141" s="13"/>
      <c r="Q141" s="13"/>
      <c r="R141" s="13"/>
      <c r="S141" s="13"/>
      <c r="T141" s="13"/>
    </row>
    <row r="142" spans="13:20" x14ac:dyDescent="0.25">
      <c r="M142" s="13"/>
      <c r="N142" s="13"/>
      <c r="O142" s="13"/>
      <c r="P142" s="13"/>
      <c r="Q142" s="13"/>
      <c r="R142" s="13"/>
      <c r="S142" s="13"/>
      <c r="T142" s="13"/>
    </row>
    <row r="143" spans="13:20" x14ac:dyDescent="0.25">
      <c r="M143" s="13"/>
      <c r="N143" s="13"/>
      <c r="O143" s="13"/>
      <c r="P143" s="13"/>
      <c r="Q143" s="13"/>
      <c r="R143" s="13"/>
      <c r="S143" s="13"/>
      <c r="T143" s="13"/>
    </row>
    <row r="144" spans="13:20" x14ac:dyDescent="0.25">
      <c r="M144" s="13"/>
      <c r="N144" s="13"/>
      <c r="O144" s="13"/>
      <c r="P144" s="13"/>
      <c r="Q144" s="13"/>
      <c r="R144" s="13"/>
      <c r="S144" s="13"/>
      <c r="T144" s="13"/>
    </row>
    <row r="145" spans="13:20" x14ac:dyDescent="0.25">
      <c r="M145" s="13"/>
      <c r="N145" s="13"/>
      <c r="O145" s="13"/>
      <c r="P145" s="13"/>
      <c r="Q145" s="13"/>
      <c r="R145" s="13"/>
      <c r="S145" s="13"/>
      <c r="T145" s="13"/>
    </row>
    <row r="146" spans="13:20" x14ac:dyDescent="0.25">
      <c r="M146" s="13"/>
      <c r="N146" s="13"/>
      <c r="O146" s="13"/>
      <c r="P146" s="13"/>
      <c r="Q146" s="13"/>
      <c r="R146" s="13"/>
      <c r="S146" s="13"/>
      <c r="T146" s="13"/>
    </row>
    <row r="147" spans="13:20" x14ac:dyDescent="0.25">
      <c r="M147" s="13"/>
      <c r="N147" s="13"/>
      <c r="O147" s="13"/>
      <c r="P147" s="13"/>
      <c r="Q147" s="13"/>
      <c r="R147" s="13"/>
      <c r="S147" s="13"/>
      <c r="T147" s="13"/>
    </row>
    <row r="148" spans="13:20" x14ac:dyDescent="0.25">
      <c r="M148" s="13"/>
      <c r="N148" s="13"/>
      <c r="O148" s="13"/>
      <c r="P148" s="13"/>
      <c r="Q148" s="13"/>
      <c r="R148" s="13"/>
      <c r="S148" s="13"/>
      <c r="T148" s="13"/>
    </row>
    <row r="149" spans="13:20" x14ac:dyDescent="0.25">
      <c r="M149" s="13"/>
      <c r="N149" s="13"/>
      <c r="O149" s="13"/>
      <c r="P149" s="13"/>
      <c r="Q149" s="13"/>
      <c r="R149" s="13"/>
      <c r="S149" s="13"/>
      <c r="T149" s="13"/>
    </row>
    <row r="150" spans="13:20" x14ac:dyDescent="0.25">
      <c r="M150" s="13"/>
      <c r="N150" s="13"/>
      <c r="O150" s="13"/>
      <c r="P150" s="13"/>
      <c r="Q150" s="13"/>
      <c r="R150" s="13"/>
      <c r="S150" s="13"/>
      <c r="T150" s="13"/>
    </row>
    <row r="151" spans="13:20" x14ac:dyDescent="0.25">
      <c r="M151" s="13"/>
      <c r="N151" s="13"/>
      <c r="O151" s="13"/>
      <c r="P151" s="13"/>
      <c r="Q151" s="13"/>
      <c r="R151" s="13"/>
      <c r="S151" s="13"/>
      <c r="T151" s="13"/>
    </row>
    <row r="152" spans="13:20" x14ac:dyDescent="0.25">
      <c r="M152" s="13"/>
      <c r="N152" s="13"/>
      <c r="O152" s="13"/>
      <c r="P152" s="13"/>
      <c r="Q152" s="13"/>
      <c r="R152" s="13"/>
      <c r="S152" s="13"/>
      <c r="T152" s="13"/>
    </row>
    <row r="153" spans="13:20" x14ac:dyDescent="0.25">
      <c r="M153" s="13"/>
      <c r="N153" s="13"/>
      <c r="O153" s="13"/>
      <c r="P153" s="13"/>
      <c r="Q153" s="13"/>
      <c r="R153" s="13"/>
      <c r="S153" s="13"/>
      <c r="T153" s="13"/>
    </row>
    <row r="154" spans="13:20" x14ac:dyDescent="0.25">
      <c r="M154" s="13"/>
      <c r="N154" s="13"/>
      <c r="O154" s="13"/>
      <c r="P154" s="13"/>
      <c r="Q154" s="13"/>
      <c r="R154" s="13"/>
      <c r="S154" s="13"/>
      <c r="T154" s="13"/>
    </row>
    <row r="155" spans="13:20" x14ac:dyDescent="0.25">
      <c r="M155" s="13"/>
      <c r="N155" s="13"/>
      <c r="O155" s="13"/>
      <c r="P155" s="13"/>
      <c r="Q155" s="13"/>
      <c r="R155" s="13"/>
      <c r="S155" s="13"/>
      <c r="T155" s="13"/>
    </row>
    <row r="156" spans="13:20" x14ac:dyDescent="0.25">
      <c r="M156" s="13"/>
      <c r="N156" s="13"/>
      <c r="O156" s="13"/>
      <c r="P156" s="13"/>
      <c r="Q156" s="13"/>
      <c r="R156" s="13"/>
      <c r="S156" s="13"/>
      <c r="T156" s="13"/>
    </row>
    <row r="157" spans="13:20" x14ac:dyDescent="0.25">
      <c r="M157" s="13"/>
      <c r="N157" s="13"/>
      <c r="O157" s="13"/>
      <c r="P157" s="13"/>
      <c r="Q157" s="13"/>
      <c r="R157" s="13"/>
      <c r="S157" s="13"/>
      <c r="T157" s="13"/>
    </row>
    <row r="158" spans="13:20" x14ac:dyDescent="0.25">
      <c r="M158" s="13"/>
      <c r="N158" s="13"/>
      <c r="O158" s="13"/>
      <c r="P158" s="13"/>
      <c r="Q158" s="13"/>
      <c r="R158" s="13"/>
      <c r="S158" s="13"/>
      <c r="T158" s="13"/>
    </row>
    <row r="159" spans="13:20" x14ac:dyDescent="0.25">
      <c r="M159" s="13"/>
      <c r="N159" s="13"/>
      <c r="O159" s="13"/>
      <c r="P159" s="13"/>
      <c r="Q159" s="13"/>
      <c r="R159" s="13"/>
      <c r="S159" s="13"/>
      <c r="T159" s="13"/>
    </row>
    <row r="160" spans="13:20" x14ac:dyDescent="0.25">
      <c r="M160" s="13"/>
      <c r="N160" s="13"/>
      <c r="O160" s="13"/>
      <c r="P160" s="13"/>
      <c r="Q160" s="13"/>
      <c r="R160" s="13"/>
      <c r="S160" s="13"/>
      <c r="T160" s="13"/>
    </row>
    <row r="161" spans="13:20" x14ac:dyDescent="0.25">
      <c r="M161" s="13"/>
      <c r="N161" s="13"/>
      <c r="O161" s="13"/>
      <c r="P161" s="13"/>
      <c r="Q161" s="13"/>
      <c r="R161" s="13"/>
      <c r="S161" s="13"/>
      <c r="T161" s="13"/>
    </row>
    <row r="162" spans="13:20" x14ac:dyDescent="0.25">
      <c r="M162" s="13"/>
      <c r="N162" s="13"/>
      <c r="O162" s="13"/>
      <c r="P162" s="13"/>
      <c r="Q162" s="13"/>
      <c r="R162" s="13"/>
      <c r="S162" s="13"/>
      <c r="T162" s="13"/>
    </row>
    <row r="163" spans="13:20" x14ac:dyDescent="0.25">
      <c r="M163" s="13"/>
      <c r="N163" s="13"/>
      <c r="O163" s="13"/>
      <c r="P163" s="13"/>
      <c r="Q163" s="13"/>
      <c r="R163" s="13"/>
      <c r="S163" s="13"/>
      <c r="T163" s="13"/>
    </row>
    <row r="164" spans="13:20" x14ac:dyDescent="0.25">
      <c r="M164" s="13"/>
      <c r="N164" s="13"/>
      <c r="O164" s="13"/>
      <c r="P164" s="13"/>
      <c r="Q164" s="13"/>
      <c r="R164" s="13"/>
      <c r="S164" s="13"/>
      <c r="T164" s="13"/>
    </row>
    <row r="165" spans="13:20" x14ac:dyDescent="0.25">
      <c r="M165" s="13"/>
      <c r="N165" s="13"/>
      <c r="O165" s="13"/>
      <c r="P165" s="13"/>
      <c r="Q165" s="13"/>
      <c r="R165" s="13"/>
      <c r="S165" s="13"/>
      <c r="T165" s="13"/>
    </row>
    <row r="166" spans="13:20" x14ac:dyDescent="0.25">
      <c r="M166" s="13"/>
      <c r="N166" s="13"/>
      <c r="O166" s="13"/>
      <c r="P166" s="13"/>
      <c r="Q166" s="13"/>
      <c r="R166" s="13"/>
      <c r="S166" s="13"/>
      <c r="T166" s="13"/>
    </row>
    <row r="167" spans="13:20" x14ac:dyDescent="0.25">
      <c r="M167" s="13"/>
      <c r="N167" s="13"/>
      <c r="O167" s="13"/>
      <c r="P167" s="13"/>
      <c r="Q167" s="13"/>
      <c r="R167" s="13"/>
      <c r="S167" s="13"/>
      <c r="T167" s="13"/>
    </row>
    <row r="168" spans="13:20" x14ac:dyDescent="0.25">
      <c r="M168" s="13"/>
      <c r="N168" s="13"/>
      <c r="O168" s="13"/>
      <c r="P168" s="13"/>
      <c r="Q168" s="13"/>
      <c r="R168" s="13"/>
      <c r="S168" s="13"/>
      <c r="T168" s="13"/>
    </row>
    <row r="169" spans="13:20" x14ac:dyDescent="0.25">
      <c r="M169" s="13"/>
      <c r="N169" s="13"/>
      <c r="O169" s="13"/>
      <c r="P169" s="13"/>
      <c r="Q169" s="13"/>
      <c r="R169" s="13"/>
      <c r="S169" s="13"/>
      <c r="T169" s="13"/>
    </row>
    <row r="170" spans="13:20" x14ac:dyDescent="0.25">
      <c r="M170" s="13"/>
      <c r="N170" s="13"/>
      <c r="O170" s="13"/>
      <c r="P170" s="13"/>
      <c r="Q170" s="13"/>
      <c r="R170" s="13"/>
      <c r="S170" s="13"/>
      <c r="T170" s="13"/>
    </row>
    <row r="171" spans="13:20" x14ac:dyDescent="0.25">
      <c r="M171" s="13"/>
      <c r="N171" s="13"/>
      <c r="O171" s="13"/>
      <c r="P171" s="13"/>
      <c r="Q171" s="13"/>
      <c r="R171" s="13"/>
      <c r="S171" s="13"/>
      <c r="T171" s="13"/>
    </row>
    <row r="172" spans="13:20" x14ac:dyDescent="0.25">
      <c r="M172" s="13"/>
      <c r="N172" s="13"/>
      <c r="O172" s="13"/>
      <c r="P172" s="13"/>
      <c r="Q172" s="13"/>
      <c r="R172" s="13"/>
      <c r="S172" s="13"/>
      <c r="T172" s="13"/>
    </row>
    <row r="173" spans="13:20" x14ac:dyDescent="0.25">
      <c r="M173" s="13"/>
      <c r="N173" s="13"/>
      <c r="O173" s="13"/>
      <c r="P173" s="13"/>
      <c r="Q173" s="13"/>
      <c r="R173" s="13"/>
      <c r="S173" s="13"/>
      <c r="T173" s="13"/>
    </row>
    <row r="174" spans="13:20" x14ac:dyDescent="0.25">
      <c r="M174" s="13"/>
      <c r="N174" s="13"/>
      <c r="O174" s="13"/>
      <c r="P174" s="13"/>
      <c r="Q174" s="13"/>
      <c r="R174" s="13"/>
      <c r="S174" s="13"/>
      <c r="T174" s="13"/>
    </row>
    <row r="175" spans="13:20" x14ac:dyDescent="0.25">
      <c r="M175" s="13"/>
      <c r="N175" s="13"/>
      <c r="O175" s="13"/>
      <c r="P175" s="13"/>
      <c r="Q175" s="13"/>
      <c r="R175" s="13"/>
      <c r="S175" s="13"/>
      <c r="T175" s="13"/>
    </row>
    <row r="176" spans="13:20" x14ac:dyDescent="0.25">
      <c r="M176" s="13"/>
      <c r="N176" s="13"/>
      <c r="O176" s="13"/>
      <c r="P176" s="13"/>
      <c r="Q176" s="13"/>
      <c r="R176" s="13"/>
      <c r="S176" s="13"/>
      <c r="T176" s="13"/>
    </row>
    <row r="177" spans="13:20" x14ac:dyDescent="0.25">
      <c r="M177" s="13"/>
      <c r="N177" s="13"/>
      <c r="O177" s="13"/>
      <c r="P177" s="13"/>
      <c r="Q177" s="13"/>
      <c r="R177" s="13"/>
      <c r="S177" s="13"/>
      <c r="T177" s="13"/>
    </row>
    <row r="178" spans="13:20" x14ac:dyDescent="0.25">
      <c r="M178" s="13"/>
      <c r="N178" s="13"/>
      <c r="O178" s="13"/>
      <c r="P178" s="13"/>
      <c r="Q178" s="13"/>
      <c r="R178" s="13"/>
      <c r="S178" s="13"/>
      <c r="T178" s="13"/>
    </row>
    <row r="179" spans="13:20" x14ac:dyDescent="0.25">
      <c r="M179" s="13"/>
      <c r="N179" s="13"/>
      <c r="O179" s="13"/>
      <c r="P179" s="13"/>
      <c r="Q179" s="13"/>
      <c r="R179" s="13"/>
      <c r="S179" s="13"/>
      <c r="T179" s="13"/>
    </row>
    <row r="180" spans="13:20" x14ac:dyDescent="0.25">
      <c r="M180" s="13"/>
      <c r="N180" s="13"/>
      <c r="O180" s="13"/>
      <c r="P180" s="13"/>
      <c r="Q180" s="13"/>
      <c r="R180" s="13"/>
      <c r="S180" s="13"/>
      <c r="T180" s="13"/>
    </row>
    <row r="181" spans="13:20" x14ac:dyDescent="0.25">
      <c r="M181" s="13"/>
      <c r="N181" s="13"/>
      <c r="O181" s="13"/>
      <c r="P181" s="13"/>
      <c r="Q181" s="13"/>
      <c r="R181" s="13"/>
      <c r="S181" s="13"/>
      <c r="T181" s="13"/>
    </row>
    <row r="182" spans="13:20" x14ac:dyDescent="0.25">
      <c r="M182" s="13"/>
      <c r="N182" s="13"/>
      <c r="O182" s="13"/>
      <c r="P182" s="13"/>
      <c r="Q182" s="13"/>
      <c r="R182" s="13"/>
      <c r="S182" s="13"/>
      <c r="T182" s="13"/>
    </row>
    <row r="183" spans="13:20" x14ac:dyDescent="0.25">
      <c r="M183" s="13"/>
      <c r="N183" s="13"/>
      <c r="O183" s="13"/>
      <c r="P183" s="13"/>
      <c r="Q183" s="13"/>
      <c r="R183" s="13"/>
      <c r="S183" s="13"/>
      <c r="T183" s="13"/>
    </row>
    <row r="184" spans="13:20" x14ac:dyDescent="0.25">
      <c r="M184" s="13"/>
      <c r="N184" s="13"/>
      <c r="O184" s="13"/>
      <c r="P184" s="13"/>
      <c r="Q184" s="13"/>
      <c r="R184" s="13"/>
      <c r="S184" s="13"/>
      <c r="T184" s="13"/>
    </row>
    <row r="185" spans="13:20" x14ac:dyDescent="0.25">
      <c r="M185" s="13"/>
      <c r="N185" s="13"/>
      <c r="O185" s="13"/>
      <c r="P185" s="13"/>
      <c r="Q185" s="13"/>
      <c r="R185" s="13"/>
      <c r="S185" s="13"/>
      <c r="T185" s="13"/>
    </row>
    <row r="186" spans="13:20" x14ac:dyDescent="0.25">
      <c r="M186" s="13"/>
      <c r="N186" s="13"/>
      <c r="O186" s="13"/>
      <c r="P186" s="13"/>
      <c r="Q186" s="13"/>
      <c r="R186" s="13"/>
      <c r="S186" s="13"/>
      <c r="T186" s="13"/>
    </row>
    <row r="187" spans="13:20" x14ac:dyDescent="0.25">
      <c r="M187" s="13"/>
      <c r="N187" s="13"/>
      <c r="O187" s="13"/>
      <c r="P187" s="13"/>
      <c r="Q187" s="13"/>
      <c r="R187" s="13"/>
      <c r="S187" s="13"/>
      <c r="T187" s="13"/>
    </row>
    <row r="188" spans="13:20" x14ac:dyDescent="0.25">
      <c r="M188" s="13"/>
      <c r="N188" s="13"/>
      <c r="O188" s="13"/>
      <c r="P188" s="13"/>
      <c r="Q188" s="13"/>
      <c r="R188" s="13"/>
      <c r="S188" s="13"/>
      <c r="T188" s="13"/>
    </row>
    <row r="189" spans="13:20" x14ac:dyDescent="0.25">
      <c r="M189" s="13"/>
      <c r="N189" s="13"/>
      <c r="O189" s="13"/>
      <c r="P189" s="13"/>
      <c r="Q189" s="13"/>
      <c r="R189" s="13"/>
      <c r="S189" s="13"/>
      <c r="T189" s="13"/>
    </row>
    <row r="190" spans="13:20" x14ac:dyDescent="0.25">
      <c r="M190" s="13"/>
      <c r="N190" s="13"/>
      <c r="O190" s="13"/>
      <c r="P190" s="13"/>
      <c r="Q190" s="13"/>
      <c r="R190" s="13"/>
      <c r="S190" s="13"/>
      <c r="T190" s="13"/>
    </row>
    <row r="191" spans="13:20" x14ac:dyDescent="0.25">
      <c r="M191" s="13"/>
      <c r="N191" s="13"/>
      <c r="O191" s="13"/>
      <c r="P191" s="13"/>
      <c r="Q191" s="13"/>
      <c r="R191" s="13"/>
      <c r="S191" s="13"/>
      <c r="T191" s="13"/>
    </row>
    <row r="192" spans="13:20" x14ac:dyDescent="0.25">
      <c r="M192" s="13"/>
      <c r="N192" s="13"/>
      <c r="O192" s="13"/>
      <c r="P192" s="13"/>
      <c r="Q192" s="13"/>
      <c r="R192" s="13"/>
      <c r="S192" s="13"/>
      <c r="T192" s="13"/>
    </row>
    <row r="193" spans="13:20" x14ac:dyDescent="0.25">
      <c r="M193" s="13"/>
      <c r="N193" s="13"/>
      <c r="O193" s="13"/>
      <c r="P193" s="13"/>
      <c r="Q193" s="13"/>
      <c r="R193" s="13"/>
      <c r="S193" s="13"/>
      <c r="T193" s="13"/>
    </row>
    <row r="194" spans="13:20" x14ac:dyDescent="0.25">
      <c r="M194" s="13"/>
      <c r="N194" s="13"/>
      <c r="O194" s="13"/>
      <c r="P194" s="13"/>
      <c r="Q194" s="13"/>
      <c r="R194" s="13"/>
      <c r="S194" s="13"/>
      <c r="T194" s="13"/>
    </row>
    <row r="195" spans="13:20" x14ac:dyDescent="0.25">
      <c r="M195" s="13"/>
      <c r="N195" s="13"/>
      <c r="O195" s="13"/>
      <c r="P195" s="13"/>
      <c r="Q195" s="13"/>
      <c r="R195" s="13"/>
      <c r="S195" s="13"/>
      <c r="T195" s="13"/>
    </row>
    <row r="196" spans="13:20" x14ac:dyDescent="0.25">
      <c r="M196" s="13"/>
      <c r="N196" s="13"/>
      <c r="O196" s="13"/>
      <c r="P196" s="13"/>
      <c r="Q196" s="13"/>
      <c r="R196" s="13"/>
      <c r="S196" s="13"/>
      <c r="T196" s="13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cp:lastPrinted>2000-10-01T08:05:01Z</cp:lastPrinted>
  <dcterms:created xsi:type="dcterms:W3CDTF">2000-06-30T07:03:55Z</dcterms:created>
  <dcterms:modified xsi:type="dcterms:W3CDTF">2020-04-03T11:08:32Z</dcterms:modified>
</cp:coreProperties>
</file>