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0"/>
  <workbookPr/>
  <mc:AlternateContent xmlns:mc="http://schemas.openxmlformats.org/markup-compatibility/2006">
    <mc:Choice Requires="x15">
      <x15ac:absPath xmlns:x15ac="http://schemas.microsoft.com/office/spreadsheetml/2010/11/ac" url="/Volumes/ESD-USB/Uni/Arbeit/Excel zur Abgabe/Fehlende Exceltools/"/>
    </mc:Choice>
  </mc:AlternateContent>
  <xr:revisionPtr revIDLastSave="0" documentId="13_ncr:1_{9FD1C3B1-6CCF-0343-9DCC-979E74CCB5C4}" xr6:coauthVersionLast="45" xr6:coauthVersionMax="45" xr10:uidLastSave="{00000000-0000-0000-0000-000000000000}"/>
  <workbookProtection workbookAlgorithmName="SHA-512" workbookHashValue="z7e6B5aGU+7Y/yPPowBa9IYmPp/vBgeCuNZtUdptB2Di8PWJ/S6BeQhOF6APq1gRGMQOm7CWVv3koZ4LqyWsdg==" workbookSaltValue="lBG/wN9TnFJ0i422ds5NBA==" workbookSpinCount="100000" lockStructure="1"/>
  <bookViews>
    <workbookView xWindow="0" yWindow="0" windowWidth="35840" windowHeight="22400" xr2:uid="{00000000-000D-0000-FFFF-FFFF00000000}"/>
  </bookViews>
  <sheets>
    <sheet name="Programm" sheetId="1" r:id="rId1"/>
    <sheet name="Anleit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66" i="1" l="1"/>
  <c r="G7" i="1"/>
  <c r="H256" i="1"/>
  <c r="K260" i="1" s="1"/>
  <c r="B260" i="1"/>
  <c r="B261" i="1" s="1"/>
  <c r="D257" i="1"/>
  <c r="E257" i="1"/>
  <c r="L266" i="1" l="1"/>
  <c r="L269" i="1"/>
  <c r="K269" i="1"/>
  <c r="K272" i="1" s="1"/>
  <c r="B262" i="1"/>
  <c r="D261" i="1"/>
  <c r="D260" i="1"/>
  <c r="K263" i="1"/>
  <c r="J260" i="1"/>
  <c r="L262" i="1" s="1"/>
  <c r="L263" i="1" l="1"/>
  <c r="K275" i="1"/>
  <c r="L275" i="1"/>
  <c r="L272" i="1"/>
  <c r="K268" i="1"/>
  <c r="L265" i="1"/>
  <c r="L268" i="1"/>
  <c r="E260" i="1"/>
  <c r="F260" i="1"/>
  <c r="G260" i="1" s="1"/>
  <c r="E261" i="1"/>
  <c r="F261" i="1"/>
  <c r="G261" i="1" s="1"/>
  <c r="D262" i="1"/>
  <c r="B263" i="1"/>
  <c r="K262" i="1"/>
  <c r="K274" i="1" s="1"/>
  <c r="L274" i="1" s="1"/>
  <c r="K271" i="1" l="1"/>
  <c r="L271" i="1" s="1"/>
  <c r="H260" i="1"/>
  <c r="I260" i="1" s="1"/>
  <c r="F262" i="1"/>
  <c r="G262" i="1" s="1"/>
  <c r="E262" i="1"/>
  <c r="H261" i="1"/>
  <c r="I261" i="1" s="1"/>
  <c r="D263" i="1"/>
  <c r="B264" i="1"/>
  <c r="B265" i="1" l="1"/>
  <c r="D264" i="1"/>
  <c r="F263" i="1"/>
  <c r="G263" i="1" s="1"/>
  <c r="E263" i="1"/>
  <c r="H262" i="1"/>
  <c r="I262" i="1" s="1"/>
  <c r="F264" i="1" l="1"/>
  <c r="G264" i="1" s="1"/>
  <c r="E264" i="1"/>
  <c r="B266" i="1"/>
  <c r="D265" i="1"/>
  <c r="H263" i="1"/>
  <c r="I263" i="1" s="1"/>
  <c r="H264" i="1" l="1"/>
  <c r="I264" i="1" s="1"/>
  <c r="B267" i="1"/>
  <c r="D266" i="1"/>
  <c r="F265" i="1"/>
  <c r="G265" i="1" s="1"/>
  <c r="E265" i="1"/>
  <c r="H265" i="1" l="1"/>
  <c r="I265" i="1" s="1"/>
  <c r="B268" i="1"/>
  <c r="D267" i="1"/>
  <c r="F266" i="1"/>
  <c r="G266" i="1" s="1"/>
  <c r="E266" i="1"/>
  <c r="E267" i="1" l="1"/>
  <c r="F267" i="1"/>
  <c r="G267" i="1" s="1"/>
  <c r="B269" i="1"/>
  <c r="D268" i="1"/>
  <c r="H266" i="1"/>
  <c r="I266" i="1" s="1"/>
  <c r="F268" i="1" l="1"/>
  <c r="G268" i="1" s="1"/>
  <c r="E268" i="1"/>
  <c r="B270" i="1"/>
  <c r="D269" i="1"/>
  <c r="H267" i="1"/>
  <c r="I267" i="1" s="1"/>
  <c r="F269" i="1" l="1"/>
  <c r="G269" i="1" s="1"/>
  <c r="E269" i="1"/>
  <c r="B271" i="1"/>
  <c r="D270" i="1"/>
  <c r="H268" i="1"/>
  <c r="I268" i="1" s="1"/>
  <c r="H269" i="1" l="1"/>
  <c r="I269" i="1" s="1"/>
  <c r="B272" i="1"/>
  <c r="D271" i="1"/>
  <c r="F270" i="1"/>
  <c r="G270" i="1" s="1"/>
  <c r="E270" i="1"/>
  <c r="H270" i="1" l="1"/>
  <c r="I270" i="1" s="1"/>
  <c r="B273" i="1"/>
  <c r="D272" i="1"/>
  <c r="E271" i="1"/>
  <c r="F271" i="1"/>
  <c r="G271" i="1" s="1"/>
  <c r="H271" i="1" l="1"/>
  <c r="I271" i="1" s="1"/>
  <c r="F272" i="1"/>
  <c r="G272" i="1" s="1"/>
  <c r="E272" i="1"/>
  <c r="B274" i="1"/>
  <c r="D273" i="1"/>
  <c r="H272" i="1" l="1"/>
  <c r="I272" i="1" s="1"/>
  <c r="B275" i="1"/>
  <c r="D274" i="1"/>
  <c r="F273" i="1"/>
  <c r="G273" i="1" s="1"/>
  <c r="E273" i="1"/>
  <c r="F274" i="1" l="1"/>
  <c r="G274" i="1" s="1"/>
  <c r="E274" i="1"/>
  <c r="B276" i="1"/>
  <c r="D275" i="1"/>
  <c r="H273" i="1"/>
  <c r="I273" i="1" s="1"/>
  <c r="F275" i="1" l="1"/>
  <c r="G275" i="1" s="1"/>
  <c r="E275" i="1"/>
  <c r="B277" i="1"/>
  <c r="D276" i="1"/>
  <c r="H274" i="1"/>
  <c r="I274" i="1" s="1"/>
  <c r="F276" i="1" l="1"/>
  <c r="G276" i="1" s="1"/>
  <c r="E276" i="1"/>
  <c r="B278" i="1"/>
  <c r="D277" i="1"/>
  <c r="H275" i="1"/>
  <c r="I275" i="1" s="1"/>
  <c r="H276" i="1" l="1"/>
  <c r="I276" i="1" s="1"/>
  <c r="B279" i="1"/>
  <c r="D278" i="1"/>
  <c r="E277" i="1"/>
  <c r="F277" i="1"/>
  <c r="G277" i="1" s="1"/>
  <c r="H277" i="1" l="1"/>
  <c r="I277" i="1" s="1"/>
  <c r="F278" i="1"/>
  <c r="G278" i="1" s="1"/>
  <c r="E278" i="1"/>
  <c r="B280" i="1"/>
  <c r="D279" i="1"/>
  <c r="F279" i="1" l="1"/>
  <c r="G279" i="1" s="1"/>
  <c r="E279" i="1"/>
  <c r="H278" i="1"/>
  <c r="I278" i="1" s="1"/>
  <c r="B281" i="1"/>
  <c r="D280" i="1"/>
  <c r="B282" i="1" l="1"/>
  <c r="D281" i="1"/>
  <c r="H279" i="1"/>
  <c r="I279" i="1" s="1"/>
  <c r="F280" i="1"/>
  <c r="G280" i="1" s="1"/>
  <c r="E280" i="1"/>
  <c r="H280" i="1" l="1"/>
  <c r="I280" i="1" s="1"/>
  <c r="B283" i="1"/>
  <c r="D282" i="1"/>
  <c r="F281" i="1"/>
  <c r="G281" i="1" s="1"/>
  <c r="E281" i="1"/>
  <c r="H281" i="1" l="1"/>
  <c r="I281" i="1" s="1"/>
  <c r="F282" i="1"/>
  <c r="G282" i="1" s="1"/>
  <c r="E282" i="1"/>
  <c r="B284" i="1"/>
  <c r="D283" i="1"/>
  <c r="E283" i="1" l="1"/>
  <c r="F283" i="1"/>
  <c r="G283" i="1" s="1"/>
  <c r="B285" i="1"/>
  <c r="D284" i="1"/>
  <c r="H282" i="1"/>
  <c r="I282" i="1" s="1"/>
  <c r="F284" i="1" l="1"/>
  <c r="G284" i="1" s="1"/>
  <c r="E284" i="1"/>
  <c r="B286" i="1"/>
  <c r="D285" i="1"/>
  <c r="H283" i="1"/>
  <c r="I283" i="1" s="1"/>
  <c r="F285" i="1" l="1"/>
  <c r="G285" i="1" s="1"/>
  <c r="E285" i="1"/>
  <c r="B287" i="1"/>
  <c r="D286" i="1"/>
  <c r="H284" i="1"/>
  <c r="I284" i="1" s="1"/>
  <c r="F286" i="1" l="1"/>
  <c r="G286" i="1" s="1"/>
  <c r="E286" i="1"/>
  <c r="B288" i="1"/>
  <c r="D287" i="1"/>
  <c r="H285" i="1"/>
  <c r="I285" i="1" s="1"/>
  <c r="E287" i="1" l="1"/>
  <c r="F287" i="1"/>
  <c r="G287" i="1" s="1"/>
  <c r="B289" i="1"/>
  <c r="D288" i="1"/>
  <c r="H286" i="1"/>
  <c r="I286" i="1" s="1"/>
  <c r="F288" i="1" l="1"/>
  <c r="G288" i="1" s="1"/>
  <c r="E288" i="1"/>
  <c r="B290" i="1"/>
  <c r="D289" i="1"/>
  <c r="H287" i="1"/>
  <c r="I287" i="1" s="1"/>
  <c r="F289" i="1" l="1"/>
  <c r="G289" i="1" s="1"/>
  <c r="E289" i="1"/>
  <c r="B291" i="1"/>
  <c r="D290" i="1"/>
  <c r="H288" i="1"/>
  <c r="I288" i="1" s="1"/>
  <c r="F290" i="1" l="1"/>
  <c r="G290" i="1" s="1"/>
  <c r="E290" i="1"/>
  <c r="B292" i="1"/>
  <c r="D291" i="1"/>
  <c r="H289" i="1"/>
  <c r="I289" i="1" s="1"/>
  <c r="F291" i="1" l="1"/>
  <c r="G291" i="1" s="1"/>
  <c r="E291" i="1"/>
  <c r="B293" i="1"/>
  <c r="D292" i="1"/>
  <c r="H290" i="1"/>
  <c r="I290" i="1" s="1"/>
  <c r="F292" i="1" l="1"/>
  <c r="G292" i="1" s="1"/>
  <c r="E292" i="1"/>
  <c r="B294" i="1"/>
  <c r="D293" i="1"/>
  <c r="H291" i="1"/>
  <c r="I291" i="1" s="1"/>
  <c r="F293" i="1" l="1"/>
  <c r="G293" i="1" s="1"/>
  <c r="E293" i="1"/>
  <c r="B295" i="1"/>
  <c r="D294" i="1"/>
  <c r="H292" i="1"/>
  <c r="I292" i="1" s="1"/>
  <c r="F294" i="1" l="1"/>
  <c r="G294" i="1" s="1"/>
  <c r="E294" i="1"/>
  <c r="B296" i="1"/>
  <c r="D295" i="1"/>
  <c r="H293" i="1"/>
  <c r="I293" i="1" s="1"/>
  <c r="F295" i="1" l="1"/>
  <c r="G295" i="1" s="1"/>
  <c r="E295" i="1"/>
  <c r="B297" i="1"/>
  <c r="D296" i="1"/>
  <c r="H294" i="1"/>
  <c r="I294" i="1" s="1"/>
  <c r="F296" i="1" l="1"/>
  <c r="G296" i="1" s="1"/>
  <c r="E296" i="1"/>
  <c r="B298" i="1"/>
  <c r="D297" i="1"/>
  <c r="H295" i="1"/>
  <c r="I295" i="1" s="1"/>
  <c r="F297" i="1" l="1"/>
  <c r="G297" i="1" s="1"/>
  <c r="E297" i="1"/>
  <c r="B299" i="1"/>
  <c r="D298" i="1"/>
  <c r="H296" i="1"/>
  <c r="I296" i="1" s="1"/>
  <c r="F298" i="1" l="1"/>
  <c r="G298" i="1" s="1"/>
  <c r="E298" i="1"/>
  <c r="B300" i="1"/>
  <c r="D299" i="1"/>
  <c r="H297" i="1"/>
  <c r="I297" i="1" s="1"/>
  <c r="E299" i="1" l="1"/>
  <c r="F299" i="1"/>
  <c r="G299" i="1" s="1"/>
  <c r="B301" i="1"/>
  <c r="D300" i="1"/>
  <c r="H298" i="1"/>
  <c r="I298" i="1" s="1"/>
  <c r="F300" i="1" l="1"/>
  <c r="G300" i="1" s="1"/>
  <c r="E300" i="1"/>
  <c r="B302" i="1"/>
  <c r="D301" i="1"/>
  <c r="H299" i="1"/>
  <c r="I299" i="1" s="1"/>
  <c r="F301" i="1" l="1"/>
  <c r="G301" i="1" s="1"/>
  <c r="E301" i="1"/>
  <c r="B303" i="1"/>
  <c r="D302" i="1"/>
  <c r="H300" i="1"/>
  <c r="I300" i="1" s="1"/>
  <c r="F302" i="1" l="1"/>
  <c r="G302" i="1" s="1"/>
  <c r="E302" i="1"/>
  <c r="B304" i="1"/>
  <c r="D303" i="1"/>
  <c r="H301" i="1"/>
  <c r="I301" i="1" s="1"/>
  <c r="E303" i="1" l="1"/>
  <c r="F303" i="1"/>
  <c r="G303" i="1" s="1"/>
  <c r="B305" i="1"/>
  <c r="D304" i="1"/>
  <c r="H302" i="1"/>
  <c r="I302" i="1" s="1"/>
  <c r="F304" i="1" l="1"/>
  <c r="G304" i="1" s="1"/>
  <c r="E304" i="1"/>
  <c r="B306" i="1"/>
  <c r="D305" i="1"/>
  <c r="H303" i="1"/>
  <c r="I303" i="1" s="1"/>
  <c r="F305" i="1" l="1"/>
  <c r="G305" i="1" s="1"/>
  <c r="E305" i="1"/>
  <c r="B307" i="1"/>
  <c r="D306" i="1"/>
  <c r="H304" i="1"/>
  <c r="I304" i="1" s="1"/>
  <c r="F306" i="1" l="1"/>
  <c r="G306" i="1" s="1"/>
  <c r="E306" i="1"/>
  <c r="B308" i="1"/>
  <c r="D307" i="1"/>
  <c r="H305" i="1"/>
  <c r="I305" i="1" s="1"/>
  <c r="E307" i="1" l="1"/>
  <c r="F307" i="1"/>
  <c r="G307" i="1" s="1"/>
  <c r="B309" i="1"/>
  <c r="D308" i="1"/>
  <c r="H306" i="1"/>
  <c r="I306" i="1" s="1"/>
  <c r="E308" i="1" l="1"/>
  <c r="F308" i="1"/>
  <c r="G308" i="1" s="1"/>
  <c r="B310" i="1"/>
  <c r="D309" i="1"/>
  <c r="H307" i="1"/>
  <c r="I307" i="1" s="1"/>
  <c r="H308" i="1" l="1"/>
  <c r="I308" i="1" s="1"/>
  <c r="F309" i="1"/>
  <c r="G309" i="1" s="1"/>
  <c r="E309" i="1"/>
  <c r="B311" i="1"/>
  <c r="D310" i="1"/>
  <c r="F310" i="1" l="1"/>
  <c r="G310" i="1" s="1"/>
  <c r="E310" i="1"/>
  <c r="B312" i="1"/>
  <c r="D311" i="1"/>
  <c r="H309" i="1"/>
  <c r="I309" i="1" s="1"/>
  <c r="E311" i="1" l="1"/>
  <c r="F311" i="1"/>
  <c r="G311" i="1" s="1"/>
  <c r="B313" i="1"/>
  <c r="D312" i="1"/>
  <c r="H310" i="1"/>
  <c r="I310" i="1" s="1"/>
  <c r="F312" i="1" l="1"/>
  <c r="G312" i="1" s="1"/>
  <c r="E312" i="1"/>
  <c r="B314" i="1"/>
  <c r="D313" i="1"/>
  <c r="H311" i="1"/>
  <c r="I311" i="1" s="1"/>
  <c r="F313" i="1" l="1"/>
  <c r="G313" i="1" s="1"/>
  <c r="E313" i="1"/>
  <c r="B315" i="1"/>
  <c r="D314" i="1"/>
  <c r="H312" i="1"/>
  <c r="I312" i="1" s="1"/>
  <c r="F314" i="1" l="1"/>
  <c r="G314" i="1" s="1"/>
  <c r="E314" i="1"/>
  <c r="B316" i="1"/>
  <c r="D315" i="1"/>
  <c r="H313" i="1"/>
  <c r="I313" i="1" s="1"/>
  <c r="E315" i="1" l="1"/>
  <c r="F315" i="1"/>
  <c r="G315" i="1" s="1"/>
  <c r="B317" i="1"/>
  <c r="D316" i="1"/>
  <c r="H314" i="1"/>
  <c r="I314" i="1" s="1"/>
  <c r="E316" i="1" l="1"/>
  <c r="F316" i="1"/>
  <c r="G316" i="1" s="1"/>
  <c r="B318" i="1"/>
  <c r="D317" i="1"/>
  <c r="H315" i="1"/>
  <c r="I315" i="1" s="1"/>
  <c r="F317" i="1" l="1"/>
  <c r="G317" i="1" s="1"/>
  <c r="E317" i="1"/>
  <c r="B319" i="1"/>
  <c r="D318" i="1"/>
  <c r="H316" i="1"/>
  <c r="I316" i="1" s="1"/>
  <c r="F318" i="1" l="1"/>
  <c r="G318" i="1" s="1"/>
  <c r="E318" i="1"/>
  <c r="B320" i="1"/>
  <c r="D319" i="1"/>
  <c r="H317" i="1"/>
  <c r="I317" i="1" s="1"/>
  <c r="E319" i="1" l="1"/>
  <c r="F319" i="1"/>
  <c r="G319" i="1" s="1"/>
  <c r="B321" i="1"/>
  <c r="D320" i="1"/>
  <c r="H318" i="1"/>
  <c r="I318" i="1" s="1"/>
  <c r="F320" i="1" l="1"/>
  <c r="G320" i="1" s="1"/>
  <c r="E320" i="1"/>
  <c r="B322" i="1"/>
  <c r="D321" i="1"/>
  <c r="H319" i="1"/>
  <c r="I319" i="1" s="1"/>
  <c r="F321" i="1" l="1"/>
  <c r="G321" i="1" s="1"/>
  <c r="E321" i="1"/>
  <c r="B323" i="1"/>
  <c r="D322" i="1"/>
  <c r="H320" i="1"/>
  <c r="I320" i="1" s="1"/>
  <c r="F322" i="1" l="1"/>
  <c r="G322" i="1" s="1"/>
  <c r="E322" i="1"/>
  <c r="B324" i="1"/>
  <c r="D323" i="1"/>
  <c r="H321" i="1"/>
  <c r="I321" i="1" s="1"/>
  <c r="E323" i="1" l="1"/>
  <c r="F323" i="1"/>
  <c r="G323" i="1" s="1"/>
  <c r="B325" i="1"/>
  <c r="D324" i="1"/>
  <c r="H322" i="1"/>
  <c r="I322" i="1" s="1"/>
  <c r="F324" i="1" l="1"/>
  <c r="G324" i="1" s="1"/>
  <c r="E324" i="1"/>
  <c r="B326" i="1"/>
  <c r="D325" i="1"/>
  <c r="H323" i="1"/>
  <c r="I323" i="1" s="1"/>
  <c r="F325" i="1" l="1"/>
  <c r="G325" i="1" s="1"/>
  <c r="E325" i="1"/>
  <c r="B327" i="1"/>
  <c r="D326" i="1"/>
  <c r="H324" i="1"/>
  <c r="I324" i="1" s="1"/>
  <c r="F326" i="1" l="1"/>
  <c r="G326" i="1" s="1"/>
  <c r="E326" i="1"/>
  <c r="B328" i="1"/>
  <c r="D327" i="1"/>
  <c r="H325" i="1"/>
  <c r="I325" i="1" s="1"/>
  <c r="E327" i="1" l="1"/>
  <c r="F327" i="1"/>
  <c r="G327" i="1" s="1"/>
  <c r="B329" i="1"/>
  <c r="D328" i="1"/>
  <c r="H326" i="1"/>
  <c r="I326" i="1" s="1"/>
  <c r="H327" i="1" l="1"/>
  <c r="I327" i="1" s="1"/>
  <c r="F328" i="1"/>
  <c r="G328" i="1" s="1"/>
  <c r="E328" i="1"/>
  <c r="B330" i="1"/>
  <c r="D329" i="1"/>
  <c r="F329" i="1" l="1"/>
  <c r="G329" i="1" s="1"/>
  <c r="E329" i="1"/>
  <c r="B331" i="1"/>
  <c r="D330" i="1"/>
  <c r="H328" i="1"/>
  <c r="I328" i="1" s="1"/>
  <c r="F330" i="1" l="1"/>
  <c r="G330" i="1" s="1"/>
  <c r="E330" i="1"/>
  <c r="B332" i="1"/>
  <c r="D331" i="1"/>
  <c r="H329" i="1"/>
  <c r="I329" i="1" s="1"/>
  <c r="E331" i="1" l="1"/>
  <c r="F331" i="1"/>
  <c r="G331" i="1" s="1"/>
  <c r="B333" i="1"/>
  <c r="D332" i="1"/>
  <c r="H330" i="1"/>
  <c r="I330" i="1" s="1"/>
  <c r="H331" i="1" l="1"/>
  <c r="I331" i="1" s="1"/>
  <c r="B334" i="1"/>
  <c r="D333" i="1"/>
  <c r="E332" i="1"/>
  <c r="F332" i="1"/>
  <c r="G332" i="1" s="1"/>
  <c r="F333" i="1" l="1"/>
  <c r="G333" i="1" s="1"/>
  <c r="E333" i="1"/>
  <c r="B335" i="1"/>
  <c r="D334" i="1"/>
  <c r="H332" i="1"/>
  <c r="I332" i="1" s="1"/>
  <c r="H333" i="1" l="1"/>
  <c r="I333" i="1" s="1"/>
  <c r="F334" i="1"/>
  <c r="G334" i="1" s="1"/>
  <c r="E334" i="1"/>
  <c r="B336" i="1"/>
  <c r="D335" i="1"/>
  <c r="H334" i="1" l="1"/>
  <c r="I334" i="1" s="1"/>
  <c r="E335" i="1"/>
  <c r="F335" i="1"/>
  <c r="G335" i="1" s="1"/>
  <c r="B337" i="1"/>
  <c r="D336" i="1"/>
  <c r="H335" i="1" l="1"/>
  <c r="I335" i="1" s="1"/>
  <c r="F336" i="1"/>
  <c r="G336" i="1" s="1"/>
  <c r="E336" i="1"/>
  <c r="B338" i="1"/>
  <c r="D337" i="1"/>
  <c r="F337" i="1" l="1"/>
  <c r="G337" i="1" s="1"/>
  <c r="E337" i="1"/>
  <c r="H336" i="1"/>
  <c r="I336" i="1" s="1"/>
  <c r="B339" i="1"/>
  <c r="D338" i="1"/>
  <c r="H337" i="1" l="1"/>
  <c r="I337" i="1" s="1"/>
  <c r="B340" i="1"/>
  <c r="D339" i="1"/>
  <c r="F338" i="1"/>
  <c r="G338" i="1" s="1"/>
  <c r="E338" i="1"/>
  <c r="E339" i="1" l="1"/>
  <c r="F339" i="1"/>
  <c r="G339" i="1" s="1"/>
  <c r="B341" i="1"/>
  <c r="D340" i="1"/>
  <c r="H338" i="1"/>
  <c r="I338" i="1" s="1"/>
  <c r="H339" i="1" l="1"/>
  <c r="I339" i="1" s="1"/>
  <c r="B342" i="1"/>
  <c r="D341" i="1"/>
  <c r="E340" i="1"/>
  <c r="F340" i="1"/>
  <c r="G340" i="1" s="1"/>
  <c r="H340" i="1" l="1"/>
  <c r="I340" i="1" s="1"/>
  <c r="F341" i="1"/>
  <c r="G341" i="1" s="1"/>
  <c r="E341" i="1"/>
  <c r="B343" i="1"/>
  <c r="D342" i="1"/>
  <c r="H341" i="1" l="1"/>
  <c r="I341" i="1" s="1"/>
  <c r="B344" i="1"/>
  <c r="D343" i="1"/>
  <c r="F342" i="1"/>
  <c r="G342" i="1" s="1"/>
  <c r="E342" i="1"/>
  <c r="H342" i="1" l="1"/>
  <c r="I342" i="1" s="1"/>
  <c r="E343" i="1"/>
  <c r="F343" i="1"/>
  <c r="G343" i="1" s="1"/>
  <c r="B345" i="1"/>
  <c r="D344" i="1"/>
  <c r="B346" i="1" l="1"/>
  <c r="D345" i="1"/>
  <c r="H343" i="1"/>
  <c r="I343" i="1" s="1"/>
  <c r="F344" i="1"/>
  <c r="G344" i="1" s="1"/>
  <c r="E344" i="1"/>
  <c r="H344" i="1" l="1"/>
  <c r="I344" i="1" s="1"/>
  <c r="F345" i="1"/>
  <c r="G345" i="1" s="1"/>
  <c r="E345" i="1"/>
  <c r="B347" i="1"/>
  <c r="D346" i="1"/>
  <c r="H345" i="1" l="1"/>
  <c r="I345" i="1" s="1"/>
  <c r="F346" i="1"/>
  <c r="G346" i="1" s="1"/>
  <c r="E346" i="1"/>
  <c r="B348" i="1"/>
  <c r="D347" i="1"/>
  <c r="H346" i="1" l="1"/>
  <c r="I346" i="1" s="1"/>
  <c r="B349" i="1"/>
  <c r="D348" i="1"/>
  <c r="E347" i="1"/>
  <c r="F347" i="1"/>
  <c r="G347" i="1" s="1"/>
  <c r="H347" i="1" l="1"/>
  <c r="I347" i="1" s="1"/>
  <c r="E348" i="1"/>
  <c r="F348" i="1"/>
  <c r="G348" i="1" s="1"/>
  <c r="B350" i="1"/>
  <c r="D349" i="1"/>
  <c r="B351" i="1" l="1"/>
  <c r="D350" i="1"/>
  <c r="F349" i="1"/>
  <c r="G349" i="1" s="1"/>
  <c r="E349" i="1"/>
  <c r="H348" i="1"/>
  <c r="I348" i="1" s="1"/>
  <c r="H349" i="1" l="1"/>
  <c r="I349" i="1" s="1"/>
  <c r="F350" i="1"/>
  <c r="G350" i="1" s="1"/>
  <c r="E350" i="1"/>
  <c r="B352" i="1"/>
  <c r="D351" i="1"/>
  <c r="H350" i="1" l="1"/>
  <c r="I350" i="1" s="1"/>
  <c r="B353" i="1"/>
  <c r="D352" i="1"/>
  <c r="E351" i="1"/>
  <c r="F351" i="1"/>
  <c r="G351" i="1" s="1"/>
  <c r="H351" i="1" l="1"/>
  <c r="I351" i="1" s="1"/>
  <c r="F352" i="1"/>
  <c r="G352" i="1" s="1"/>
  <c r="E352" i="1"/>
  <c r="B354" i="1"/>
  <c r="D353" i="1"/>
  <c r="F353" i="1" l="1"/>
  <c r="G353" i="1" s="1"/>
  <c r="E353" i="1"/>
  <c r="H352" i="1"/>
  <c r="I352" i="1" s="1"/>
  <c r="B355" i="1"/>
  <c r="D354" i="1"/>
  <c r="H353" i="1" l="1"/>
  <c r="I353" i="1" s="1"/>
  <c r="B356" i="1"/>
  <c r="D355" i="1"/>
  <c r="F354" i="1"/>
  <c r="G354" i="1" s="1"/>
  <c r="E354" i="1"/>
  <c r="E355" i="1" l="1"/>
  <c r="F355" i="1"/>
  <c r="G355" i="1" s="1"/>
  <c r="B357" i="1"/>
  <c r="D356" i="1"/>
  <c r="H354" i="1"/>
  <c r="I354" i="1" s="1"/>
  <c r="H355" i="1" l="1"/>
  <c r="I355" i="1" s="1"/>
  <c r="F356" i="1"/>
  <c r="G356" i="1" s="1"/>
  <c r="E356" i="1"/>
  <c r="B358" i="1"/>
  <c r="D357" i="1"/>
  <c r="B359" i="1" l="1"/>
  <c r="D358" i="1"/>
  <c r="H356" i="1"/>
  <c r="I356" i="1" s="1"/>
  <c r="F357" i="1"/>
  <c r="G357" i="1" s="1"/>
  <c r="E357" i="1"/>
  <c r="F358" i="1" l="1"/>
  <c r="G358" i="1" s="1"/>
  <c r="E358" i="1"/>
  <c r="H357" i="1"/>
  <c r="I357" i="1" s="1"/>
  <c r="B360" i="1"/>
  <c r="D359" i="1"/>
  <c r="H358" i="1" l="1"/>
  <c r="I358" i="1" s="1"/>
  <c r="B361" i="1"/>
  <c r="D360" i="1"/>
  <c r="E359" i="1"/>
  <c r="F359" i="1"/>
  <c r="G359" i="1" s="1"/>
  <c r="H359" i="1" l="1"/>
  <c r="I359" i="1" s="1"/>
  <c r="B362" i="1"/>
  <c r="D361" i="1"/>
  <c r="F360" i="1"/>
  <c r="G360" i="1" s="1"/>
  <c r="E360" i="1"/>
  <c r="F361" i="1" l="1"/>
  <c r="G361" i="1" s="1"/>
  <c r="E361" i="1"/>
  <c r="B363" i="1"/>
  <c r="D362" i="1"/>
  <c r="H360" i="1"/>
  <c r="I360" i="1" s="1"/>
  <c r="H361" i="1" l="1"/>
  <c r="I361" i="1" s="1"/>
  <c r="F362" i="1"/>
  <c r="G362" i="1" s="1"/>
  <c r="E362" i="1"/>
  <c r="B364" i="1"/>
  <c r="D363" i="1"/>
  <c r="H362" i="1" l="1"/>
  <c r="I362" i="1" s="1"/>
  <c r="B365" i="1"/>
  <c r="D364" i="1"/>
  <c r="E363" i="1"/>
  <c r="F363" i="1"/>
  <c r="G363" i="1" s="1"/>
  <c r="H363" i="1" l="1"/>
  <c r="I363" i="1" s="1"/>
  <c r="E364" i="1"/>
  <c r="F364" i="1"/>
  <c r="G364" i="1" s="1"/>
  <c r="B366" i="1"/>
  <c r="D365" i="1"/>
  <c r="H364" i="1" l="1"/>
  <c r="I364" i="1" s="1"/>
  <c r="F365" i="1"/>
  <c r="G365" i="1" s="1"/>
  <c r="E365" i="1"/>
  <c r="B367" i="1"/>
  <c r="D366" i="1"/>
  <c r="F366" i="1" l="1"/>
  <c r="G366" i="1" s="1"/>
  <c r="E366" i="1"/>
  <c r="H365" i="1"/>
  <c r="I365" i="1" s="1"/>
  <c r="B368" i="1"/>
  <c r="D367" i="1"/>
  <c r="H366" i="1" l="1"/>
  <c r="I366" i="1" s="1"/>
  <c r="E367" i="1"/>
  <c r="F367" i="1"/>
  <c r="G367" i="1" s="1"/>
  <c r="B369" i="1"/>
  <c r="D368" i="1"/>
  <c r="H367" i="1" l="1"/>
  <c r="I367" i="1" s="1"/>
  <c r="B370" i="1"/>
  <c r="D369" i="1"/>
  <c r="F368" i="1"/>
  <c r="G368" i="1" s="1"/>
  <c r="E368" i="1"/>
  <c r="H368" i="1" l="1"/>
  <c r="I368" i="1" s="1"/>
  <c r="F369" i="1"/>
  <c r="G369" i="1" s="1"/>
  <c r="E369" i="1"/>
  <c r="B371" i="1"/>
  <c r="D370" i="1"/>
  <c r="H369" i="1" l="1"/>
  <c r="I369" i="1" s="1"/>
  <c r="F370" i="1"/>
  <c r="G370" i="1" s="1"/>
  <c r="E370" i="1"/>
  <c r="B372" i="1"/>
  <c r="D371" i="1"/>
  <c r="E371" i="1" l="1"/>
  <c r="F371" i="1"/>
  <c r="G371" i="1" s="1"/>
  <c r="H370" i="1"/>
  <c r="I370" i="1" s="1"/>
  <c r="B373" i="1"/>
  <c r="D372" i="1"/>
  <c r="H371" i="1" l="1"/>
  <c r="I371" i="1" s="1"/>
  <c r="B374" i="1"/>
  <c r="D373" i="1"/>
  <c r="E372" i="1"/>
  <c r="F372" i="1"/>
  <c r="G372" i="1" s="1"/>
  <c r="H372" i="1" l="1"/>
  <c r="I372" i="1" s="1"/>
  <c r="F373" i="1"/>
  <c r="G373" i="1" s="1"/>
  <c r="E373" i="1"/>
  <c r="B375" i="1"/>
  <c r="D374" i="1"/>
  <c r="H373" i="1" l="1"/>
  <c r="I373" i="1" s="1"/>
  <c r="F374" i="1"/>
  <c r="G374" i="1" s="1"/>
  <c r="E374" i="1"/>
  <c r="B376" i="1"/>
  <c r="D375" i="1"/>
  <c r="H374" i="1" l="1"/>
  <c r="I374" i="1" s="1"/>
  <c r="E375" i="1"/>
  <c r="F375" i="1"/>
  <c r="B377" i="1"/>
  <c r="D376" i="1"/>
  <c r="G375" i="1" l="1"/>
  <c r="H375" i="1" s="1"/>
  <c r="I375" i="1" s="1"/>
  <c r="F376" i="1"/>
  <c r="G376" i="1" s="1"/>
  <c r="E376" i="1"/>
  <c r="B378" i="1"/>
  <c r="D377" i="1"/>
  <c r="F377" i="1" l="1"/>
  <c r="G377" i="1" s="1"/>
  <c r="E377" i="1"/>
  <c r="H376" i="1"/>
  <c r="I376" i="1" s="1"/>
  <c r="B379" i="1"/>
  <c r="D378" i="1"/>
  <c r="H377" i="1" l="1"/>
  <c r="I377" i="1" s="1"/>
  <c r="B380" i="1"/>
  <c r="D379" i="1"/>
  <c r="F378" i="1"/>
  <c r="G378" i="1" s="1"/>
  <c r="E378" i="1"/>
  <c r="H378" i="1" l="1"/>
  <c r="I378" i="1" s="1"/>
  <c r="E379" i="1"/>
  <c r="F379" i="1"/>
  <c r="B381" i="1"/>
  <c r="D380" i="1"/>
  <c r="G379" i="1" l="1"/>
  <c r="H379" i="1" s="1"/>
  <c r="I379" i="1" s="1"/>
  <c r="E380" i="1"/>
  <c r="F380" i="1"/>
  <c r="G380" i="1" s="1"/>
  <c r="B382" i="1"/>
  <c r="D381" i="1"/>
  <c r="F381" i="1" l="1"/>
  <c r="G381" i="1" s="1"/>
  <c r="E381" i="1"/>
  <c r="B383" i="1"/>
  <c r="D382" i="1"/>
  <c r="H380" i="1"/>
  <c r="I380" i="1" s="1"/>
  <c r="F382" i="1" l="1"/>
  <c r="G382" i="1" s="1"/>
  <c r="E382" i="1"/>
  <c r="B384" i="1"/>
  <c r="D383" i="1"/>
  <c r="H381" i="1"/>
  <c r="I381" i="1" s="1"/>
  <c r="E383" i="1" l="1"/>
  <c r="F383" i="1"/>
  <c r="G383" i="1" s="1"/>
  <c r="B385" i="1"/>
  <c r="D384" i="1"/>
  <c r="H382" i="1"/>
  <c r="I382" i="1" s="1"/>
  <c r="H383" i="1" l="1"/>
  <c r="I383" i="1" s="1"/>
  <c r="B386" i="1"/>
  <c r="D385" i="1"/>
  <c r="F384" i="1"/>
  <c r="G384" i="1" s="1"/>
  <c r="E384" i="1"/>
  <c r="H384" i="1" l="1"/>
  <c r="I384" i="1" s="1"/>
  <c r="F385" i="1"/>
  <c r="G385" i="1" s="1"/>
  <c r="E385" i="1"/>
  <c r="B387" i="1"/>
  <c r="D386" i="1"/>
  <c r="H385" i="1" l="1"/>
  <c r="I385" i="1" s="1"/>
  <c r="F386" i="1"/>
  <c r="G386" i="1" s="1"/>
  <c r="E386" i="1"/>
  <c r="B388" i="1"/>
  <c r="D387" i="1"/>
  <c r="E387" i="1" l="1"/>
  <c r="F387" i="1"/>
  <c r="G387" i="1" s="1"/>
  <c r="B389" i="1"/>
  <c r="D388" i="1"/>
  <c r="H386" i="1"/>
  <c r="I386" i="1" s="1"/>
  <c r="H387" i="1" l="1"/>
  <c r="I387" i="1" s="1"/>
  <c r="B390" i="1"/>
  <c r="D389" i="1"/>
  <c r="F388" i="1"/>
  <c r="G388" i="1" s="1"/>
  <c r="E388" i="1"/>
  <c r="H388" i="1" l="1"/>
  <c r="I388" i="1" s="1"/>
  <c r="F389" i="1"/>
  <c r="G389" i="1" s="1"/>
  <c r="E389" i="1"/>
  <c r="B391" i="1"/>
  <c r="D390" i="1"/>
  <c r="H389" i="1" l="1"/>
  <c r="I389" i="1" s="1"/>
  <c r="F390" i="1"/>
  <c r="G390" i="1" s="1"/>
  <c r="E390" i="1"/>
  <c r="B392" i="1"/>
  <c r="D391" i="1"/>
  <c r="E391" i="1" l="1"/>
  <c r="F391" i="1"/>
  <c r="G391" i="1" s="1"/>
  <c r="H390" i="1"/>
  <c r="I390" i="1" s="1"/>
  <c r="B393" i="1"/>
  <c r="D392" i="1"/>
  <c r="H391" i="1" l="1"/>
  <c r="I391" i="1" s="1"/>
  <c r="B394" i="1"/>
  <c r="D393" i="1"/>
  <c r="F392" i="1"/>
  <c r="G392" i="1" s="1"/>
  <c r="E392" i="1"/>
  <c r="H392" i="1" l="1"/>
  <c r="I392" i="1" s="1"/>
  <c r="F393" i="1"/>
  <c r="G393" i="1" s="1"/>
  <c r="E393" i="1"/>
  <c r="B395" i="1"/>
  <c r="D394" i="1"/>
  <c r="H393" i="1" l="1"/>
  <c r="I393" i="1" s="1"/>
  <c r="B396" i="1"/>
  <c r="D395" i="1"/>
  <c r="F394" i="1"/>
  <c r="G394" i="1" s="1"/>
  <c r="E394" i="1"/>
  <c r="H394" i="1" l="1"/>
  <c r="I394" i="1" s="1"/>
  <c r="E395" i="1"/>
  <c r="F395" i="1"/>
  <c r="B397" i="1"/>
  <c r="D396" i="1"/>
  <c r="G395" i="1" l="1"/>
  <c r="H395" i="1" s="1"/>
  <c r="I395" i="1" s="1"/>
  <c r="B398" i="1"/>
  <c r="D397" i="1"/>
  <c r="E396" i="1"/>
  <c r="F396" i="1"/>
  <c r="G396" i="1" s="1"/>
  <c r="H396" i="1" l="1"/>
  <c r="I396" i="1" s="1"/>
  <c r="F397" i="1"/>
  <c r="G397" i="1" s="1"/>
  <c r="E397" i="1"/>
  <c r="B399" i="1"/>
  <c r="D398" i="1"/>
  <c r="H397" i="1" l="1"/>
  <c r="I397" i="1" s="1"/>
  <c r="F398" i="1"/>
  <c r="G398" i="1" s="1"/>
  <c r="E398" i="1"/>
  <c r="B400" i="1"/>
  <c r="D399" i="1"/>
  <c r="B401" i="1" l="1"/>
  <c r="D400" i="1"/>
  <c r="H398" i="1"/>
  <c r="I398" i="1" s="1"/>
  <c r="E399" i="1"/>
  <c r="F399" i="1"/>
  <c r="G399" i="1" s="1"/>
  <c r="F400" i="1" l="1"/>
  <c r="G400" i="1" s="1"/>
  <c r="E400" i="1"/>
  <c r="H399" i="1"/>
  <c r="I399" i="1" s="1"/>
  <c r="B402" i="1"/>
  <c r="D401" i="1"/>
  <c r="B403" i="1" l="1"/>
  <c r="D402" i="1"/>
  <c r="H400" i="1"/>
  <c r="I400" i="1" s="1"/>
  <c r="F401" i="1"/>
  <c r="G401" i="1" s="1"/>
  <c r="E401" i="1"/>
  <c r="F402" i="1" l="1"/>
  <c r="G402" i="1" s="1"/>
  <c r="E402" i="1"/>
  <c r="H401" i="1"/>
  <c r="I401" i="1" s="1"/>
  <c r="B404" i="1"/>
  <c r="D403" i="1"/>
  <c r="B405" i="1" l="1"/>
  <c r="D404" i="1"/>
  <c r="H402" i="1"/>
  <c r="I402" i="1" s="1"/>
  <c r="E403" i="1"/>
  <c r="F403" i="1"/>
  <c r="G403" i="1" s="1"/>
  <c r="H403" i="1" l="1"/>
  <c r="I403" i="1" s="1"/>
  <c r="E404" i="1"/>
  <c r="F404" i="1"/>
  <c r="G404" i="1" s="1"/>
  <c r="B406" i="1"/>
  <c r="D405" i="1"/>
  <c r="H404" i="1" l="1"/>
  <c r="I404" i="1" s="1"/>
  <c r="B407" i="1"/>
  <c r="D406" i="1"/>
  <c r="F405" i="1"/>
  <c r="G405" i="1" s="1"/>
  <c r="E405" i="1"/>
  <c r="F406" i="1" l="1"/>
  <c r="G406" i="1" s="1"/>
  <c r="E406" i="1"/>
  <c r="H405" i="1"/>
  <c r="I405" i="1" s="1"/>
  <c r="B408" i="1"/>
  <c r="D407" i="1"/>
  <c r="H406" i="1" l="1"/>
  <c r="I406" i="1" s="1"/>
  <c r="E407" i="1"/>
  <c r="F407" i="1"/>
  <c r="G407" i="1" s="1"/>
  <c r="B409" i="1"/>
  <c r="D408" i="1"/>
  <c r="B410" i="1" l="1"/>
  <c r="D410" i="1" s="1"/>
  <c r="D409" i="1"/>
  <c r="H407" i="1"/>
  <c r="I407" i="1" s="1"/>
  <c r="F408" i="1"/>
  <c r="G408" i="1" s="1"/>
  <c r="E408" i="1"/>
  <c r="F409" i="1" l="1"/>
  <c r="G409" i="1" s="1"/>
  <c r="E409" i="1"/>
  <c r="H408" i="1"/>
  <c r="I408" i="1" s="1"/>
  <c r="F410" i="1"/>
  <c r="G410" i="1" s="1"/>
  <c r="E410" i="1"/>
  <c r="H409" i="1" l="1"/>
  <c r="I409" i="1" s="1"/>
  <c r="H410" i="1"/>
  <c r="I410" i="1" s="1"/>
</calcChain>
</file>

<file path=xl/sharedStrings.xml><?xml version="1.0" encoding="utf-8"?>
<sst xmlns="http://schemas.openxmlformats.org/spreadsheetml/2006/main" count="41" uniqueCount="25">
  <si>
    <t>x</t>
  </si>
  <si>
    <t>Erde</t>
  </si>
  <si>
    <t>y</t>
  </si>
  <si>
    <t>r2</t>
  </si>
  <si>
    <t>Höhe LL</t>
  </si>
  <si>
    <t>Abstand LL-LE</t>
  </si>
  <si>
    <t>beta</t>
  </si>
  <si>
    <t>Parabel</t>
  </si>
  <si>
    <t>hLL/2</t>
  </si>
  <si>
    <t>r=y</t>
  </si>
  <si>
    <t>(HLL-r)2</t>
  </si>
  <si>
    <t>r2-(HLL-r)2</t>
  </si>
  <si>
    <t>HLL-r</t>
  </si>
  <si>
    <t>x=sqt</t>
  </si>
  <si>
    <t>sin beta</t>
  </si>
  <si>
    <t>cos beta</t>
  </si>
  <si>
    <t>LE</t>
  </si>
  <si>
    <t>LL</t>
  </si>
  <si>
    <t>LL-LE</t>
  </si>
  <si>
    <t>MP</t>
  </si>
  <si>
    <t>MS</t>
  </si>
  <si>
    <t>Winkel</t>
  </si>
  <si>
    <t xml:space="preserve">  </t>
  </si>
  <si>
    <t xml:space="preserve">       2020 Technische Universität Chemnitz, Fakultät für ET/IT,
 Professur Energie- und Hochspannungstechnik, Prof. Dr-Ing. W. Schufft. Alle Rechte vorbehalten</t>
  </si>
  <si>
    <t>Professur Energie- und Hochspannungstechnik, Prof. Dr-Ing. W. Schufft.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</si>
</sst>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  <font>
      <sz val="16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1" fontId="1" fillId="2" borderId="0" xfId="0" applyNumberFormat="1" applyFont="1" applyFill="1" applyAlignment="1">
      <alignment horizontal="center"/>
    </xf>
    <xf numFmtId="1" fontId="1" fillId="2" borderId="0" xfId="0" applyNumberFormat="1" applyFont="1" applyFill="1"/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1" fillId="2" borderId="0" xfId="0" applyNumberFormat="1" applyFont="1" applyFill="1"/>
    <xf numFmtId="2" fontId="3" fillId="2" borderId="0" xfId="0" applyNumberFormat="1" applyFont="1" applyFill="1"/>
    <xf numFmtId="0" fontId="1" fillId="2" borderId="0" xfId="0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 applyProtection="1">
      <alignment horizontal="center"/>
      <protection locked="0"/>
    </xf>
    <xf numFmtId="2" fontId="4" fillId="2" borderId="0" xfId="0" applyNumberFormat="1" applyFont="1" applyFill="1" applyAlignment="1" applyProtection="1">
      <alignment horizontal="center"/>
      <protection locked="0"/>
    </xf>
    <xf numFmtId="1" fontId="6" fillId="2" borderId="0" xfId="0" applyNumberFormat="1" applyFont="1" applyFill="1" applyAlignment="1" applyProtection="1">
      <alignment horizontal="center"/>
      <protection locked="0"/>
    </xf>
    <xf numFmtId="2" fontId="6" fillId="2" borderId="0" xfId="0" applyNumberFormat="1" applyFont="1" applyFill="1" applyAlignment="1" applyProtection="1">
      <alignment horizontal="center"/>
      <protection locked="0"/>
    </xf>
    <xf numFmtId="0" fontId="7" fillId="3" borderId="0" xfId="0" applyFont="1" applyFill="1"/>
    <xf numFmtId="0" fontId="0" fillId="3" borderId="0" xfId="0" applyFill="1"/>
    <xf numFmtId="0" fontId="8" fillId="3" borderId="0" xfId="0" applyFont="1" applyFill="1" applyProtection="1">
      <protection locked="0"/>
    </xf>
    <xf numFmtId="0" fontId="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9" fillId="3" borderId="0" xfId="0" applyFont="1" applyFill="1" applyAlignment="1">
      <alignment horizontal="left" wrapText="1"/>
    </xf>
    <xf numFmtId="0" fontId="9" fillId="3" borderId="0" xfId="0" applyFont="1" applyFill="1"/>
    <xf numFmtId="0" fontId="9" fillId="3" borderId="0" xfId="0" applyFont="1" applyFill="1" applyAlignment="1">
      <alignment horizontal="left"/>
    </xf>
    <xf numFmtId="1" fontId="10" fillId="2" borderId="0" xfId="0" applyNumberFormat="1" applyFont="1" applyFill="1" applyAlignment="1">
      <alignment horizontal="center"/>
    </xf>
    <xf numFmtId="1" fontId="10" fillId="2" borderId="0" xfId="0" applyNumberFormat="1" applyFont="1" applyFill="1" applyAlignment="1"/>
    <xf numFmtId="0" fontId="11" fillId="2" borderId="0" xfId="0" applyFont="1" applyFill="1"/>
    <xf numFmtId="0" fontId="5" fillId="2" borderId="0" xfId="0" applyFont="1" applyFill="1"/>
    <xf numFmtId="0" fontId="12" fillId="2" borderId="0" xfId="0" applyFont="1" applyFill="1"/>
    <xf numFmtId="0" fontId="3" fillId="2" borderId="0" xfId="0" applyFont="1" applyFill="1" applyBorder="1" applyAlignment="1">
      <alignment horizontal="center"/>
    </xf>
    <xf numFmtId="1" fontId="4" fillId="2" borderId="0" xfId="0" applyNumberFormat="1" applyFont="1" applyFill="1" applyBorder="1" applyAlignment="1" applyProtection="1">
      <alignment horizontal="center"/>
      <protection locked="0"/>
    </xf>
    <xf numFmtId="1" fontId="4" fillId="2" borderId="0" xfId="0" applyNumberFormat="1" applyFont="1" applyFill="1" applyProtection="1">
      <protection locked="0"/>
    </xf>
    <xf numFmtId="2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2" fontId="4" fillId="2" borderId="0" xfId="0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2" fontId="1" fillId="2" borderId="0" xfId="0" applyNumberFormat="1" applyFont="1" applyFill="1" applyProtection="1">
      <protection locked="0"/>
    </xf>
    <xf numFmtId="0" fontId="0" fillId="2" borderId="0" xfId="0" applyFill="1" applyProtection="1">
      <protection locked="0"/>
    </xf>
    <xf numFmtId="1" fontId="10" fillId="2" borderId="0" xfId="0" applyNumberFormat="1" applyFont="1" applyFill="1" applyBorder="1" applyAlignment="1" applyProtection="1">
      <protection locked="0"/>
    </xf>
    <xf numFmtId="0" fontId="0" fillId="2" borderId="0" xfId="0" applyFill="1" applyBorder="1" applyProtection="1">
      <protection locked="0"/>
    </xf>
    <xf numFmtId="1" fontId="10" fillId="2" borderId="0" xfId="0" applyNumberFormat="1" applyFont="1" applyFill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02197137565858E-3"/>
          <c:y val="1.2246503406311886E-2"/>
          <c:w val="0.97227930947105068"/>
          <c:h val="0.97305769250611385"/>
        </c:manualLayout>
      </c:layout>
      <c:scatterChart>
        <c:scatterStyle val="smoothMarker"/>
        <c:varyColors val="0"/>
        <c:ser>
          <c:idx val="0"/>
          <c:order val="0"/>
          <c:tx>
            <c:v>Erde</c:v>
          </c:tx>
          <c:spPr>
            <a:ln w="3492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Programm!$B$256:$C$256</c:f>
              <c:numCache>
                <c:formatCode>0</c:formatCode>
                <c:ptCount val="2"/>
                <c:pt idx="0">
                  <c:v>0</c:v>
                </c:pt>
                <c:pt idx="1">
                  <c:v>300</c:v>
                </c:pt>
              </c:numCache>
            </c:numRef>
          </c:xVal>
          <c:yVal>
            <c:numRef>
              <c:f>Programm!$B$257:$C$257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56A-8649-A0B4-F7B1758830E0}"/>
            </c:ext>
          </c:extLst>
        </c:ser>
        <c:ser>
          <c:idx val="1"/>
          <c:order val="1"/>
          <c:tx>
            <c:v>LL</c:v>
          </c:tx>
          <c:spPr>
            <a:ln w="1270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Programm!$D$256:$E$256</c:f>
              <c:numCache>
                <c:formatCode>0.00</c:formatCode>
                <c:ptCount val="2"/>
                <c:pt idx="0">
                  <c:v>-0.01</c:v>
                </c:pt>
                <c:pt idx="1">
                  <c:v>0.01</c:v>
                </c:pt>
              </c:numCache>
            </c:numRef>
          </c:xVal>
          <c:yVal>
            <c:numRef>
              <c:f>Programm!$D$257:$E$257</c:f>
              <c:numCache>
                <c:formatCode>0</c:formatCode>
                <c:ptCount val="2"/>
                <c:pt idx="0">
                  <c:v>40</c:v>
                </c:pt>
                <c:pt idx="1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56A-8649-A0B4-F7B1758830E0}"/>
            </c:ext>
          </c:extLst>
        </c:ser>
        <c:ser>
          <c:idx val="2"/>
          <c:order val="2"/>
          <c:tx>
            <c:v>Parabel</c:v>
          </c:tx>
          <c:spPr>
            <a:ln w="635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Programm!$I$260:$I$410</c:f>
              <c:numCache>
                <c:formatCode>0</c:formatCode>
                <c:ptCount val="151"/>
                <c:pt idx="0">
                  <c:v>0</c:v>
                </c:pt>
                <c:pt idx="1">
                  <c:v>5.6568542494923699</c:v>
                </c:pt>
                <c:pt idx="2">
                  <c:v>8.0000000000000036</c:v>
                </c:pt>
                <c:pt idx="3">
                  <c:v>9.797958971132724</c:v>
                </c:pt>
                <c:pt idx="4">
                  <c:v>11.313708498984765</c:v>
                </c:pt>
                <c:pt idx="5">
                  <c:v>12.649110640673518</c:v>
                </c:pt>
                <c:pt idx="6">
                  <c:v>13.856406460551025</c:v>
                </c:pt>
                <c:pt idx="7">
                  <c:v>14.96662954709576</c:v>
                </c:pt>
                <c:pt idx="8">
                  <c:v>16</c:v>
                </c:pt>
                <c:pt idx="9">
                  <c:v>16.970562748477136</c:v>
                </c:pt>
                <c:pt idx="10">
                  <c:v>17.888543819998318</c:v>
                </c:pt>
                <c:pt idx="11">
                  <c:v>20</c:v>
                </c:pt>
                <c:pt idx="12">
                  <c:v>21.908902300206645</c:v>
                </c:pt>
                <c:pt idx="13">
                  <c:v>23.664319132398465</c:v>
                </c:pt>
                <c:pt idx="14">
                  <c:v>25.298221281347036</c:v>
                </c:pt>
                <c:pt idx="15">
                  <c:v>26.832815729997478</c:v>
                </c:pt>
                <c:pt idx="16">
                  <c:v>28.284271247461902</c:v>
                </c:pt>
                <c:pt idx="17">
                  <c:v>30.983866769659336</c:v>
                </c:pt>
                <c:pt idx="18">
                  <c:v>33.466401061363023</c:v>
                </c:pt>
                <c:pt idx="19">
                  <c:v>35.777087639996637</c:v>
                </c:pt>
                <c:pt idx="20">
                  <c:v>37.947331922020552</c:v>
                </c:pt>
                <c:pt idx="21">
                  <c:v>40</c:v>
                </c:pt>
                <c:pt idx="22">
                  <c:v>41.952353926806062</c:v>
                </c:pt>
                <c:pt idx="23">
                  <c:v>43.81780460041329</c:v>
                </c:pt>
                <c:pt idx="24">
                  <c:v>45.607017003965517</c:v>
                </c:pt>
                <c:pt idx="25">
                  <c:v>47.328638264796929</c:v>
                </c:pt>
                <c:pt idx="26">
                  <c:v>48.989794855663561</c:v>
                </c:pt>
                <c:pt idx="27">
                  <c:v>50.596442562694072</c:v>
                </c:pt>
                <c:pt idx="28">
                  <c:v>52.153619241621193</c:v>
                </c:pt>
                <c:pt idx="29">
                  <c:v>53.665631459994955</c:v>
                </c:pt>
                <c:pt idx="30">
                  <c:v>55.136195008360886</c:v>
                </c:pt>
                <c:pt idx="31">
                  <c:v>56.568542494923804</c:v>
                </c:pt>
                <c:pt idx="32">
                  <c:v>57.965506984757752</c:v>
                </c:pt>
                <c:pt idx="33">
                  <c:v>59.329587896765304</c:v>
                </c:pt>
                <c:pt idx="34">
                  <c:v>60.663003552412405</c:v>
                </c:pt>
                <c:pt idx="35">
                  <c:v>61.967733539318672</c:v>
                </c:pt>
                <c:pt idx="36">
                  <c:v>63.245553203367585</c:v>
                </c:pt>
                <c:pt idx="37">
                  <c:v>64.498061986388393</c:v>
                </c:pt>
                <c:pt idx="38">
                  <c:v>65.726706900619931</c:v>
                </c:pt>
                <c:pt idx="39">
                  <c:v>66.932802122726045</c:v>
                </c:pt>
                <c:pt idx="40">
                  <c:v>68.117545463705611</c:v>
                </c:pt>
                <c:pt idx="41">
                  <c:v>69.282032302755098</c:v>
                </c:pt>
                <c:pt idx="42">
                  <c:v>70.427267446636037</c:v>
                </c:pt>
                <c:pt idx="43">
                  <c:v>71.554175279993274</c:v>
                </c:pt>
                <c:pt idx="44">
                  <c:v>72.663608498339798</c:v>
                </c:pt>
                <c:pt idx="45">
                  <c:v>73.756355658343097</c:v>
                </c:pt>
                <c:pt idx="46">
                  <c:v>74.833147735478832</c:v>
                </c:pt>
                <c:pt idx="47">
                  <c:v>75.894663844041105</c:v>
                </c:pt>
                <c:pt idx="48">
                  <c:v>76.941536246685374</c:v>
                </c:pt>
                <c:pt idx="49">
                  <c:v>77.974354758471705</c:v>
                </c:pt>
                <c:pt idx="50">
                  <c:v>78.993670632525991</c:v>
                </c:pt>
                <c:pt idx="51">
                  <c:v>80</c:v>
                </c:pt>
                <c:pt idx="52">
                  <c:v>81.975606127676784</c:v>
                </c:pt>
                <c:pt idx="53">
                  <c:v>83.904707853612123</c:v>
                </c:pt>
                <c:pt idx="54">
                  <c:v>85.790442358108862</c:v>
                </c:pt>
                <c:pt idx="55">
                  <c:v>87.635609200826579</c:v>
                </c:pt>
                <c:pt idx="56">
                  <c:v>89.442719099991592</c:v>
                </c:pt>
                <c:pt idx="57">
                  <c:v>91.214034007931033</c:v>
                </c:pt>
                <c:pt idx="58">
                  <c:v>92.951600308978001</c:v>
                </c:pt>
                <c:pt idx="59">
                  <c:v>94.657276529593858</c:v>
                </c:pt>
                <c:pt idx="60">
                  <c:v>96.332756630338366</c:v>
                </c:pt>
                <c:pt idx="61">
                  <c:v>97.979589711327122</c:v>
                </c:pt>
                <c:pt idx="62">
                  <c:v>99.599196783909861</c:v>
                </c:pt>
                <c:pt idx="63">
                  <c:v>101.19288512538814</c:v>
                </c:pt>
                <c:pt idx="64">
                  <c:v>102.76186062932103</c:v>
                </c:pt>
                <c:pt idx="65">
                  <c:v>104.30723848324239</c:v>
                </c:pt>
                <c:pt idx="66">
                  <c:v>105.83005244258362</c:v>
                </c:pt>
                <c:pt idx="67">
                  <c:v>107.33126291998991</c:v>
                </c:pt>
                <c:pt idx="68">
                  <c:v>108.81176406988355</c:v>
                </c:pt>
                <c:pt idx="69">
                  <c:v>110.27239001672177</c:v>
                </c:pt>
                <c:pt idx="70">
                  <c:v>111.71392035015153</c:v>
                </c:pt>
                <c:pt idx="71">
                  <c:v>113.13708498984761</c:v>
                </c:pt>
                <c:pt idx="72">
                  <c:v>114.54256850621083</c:v>
                </c:pt>
                <c:pt idx="73">
                  <c:v>115.9310139695155</c:v>
                </c:pt>
                <c:pt idx="74">
                  <c:v>117.30302638892144</c:v>
                </c:pt>
                <c:pt idx="75">
                  <c:v>118.65917579353061</c:v>
                </c:pt>
                <c:pt idx="76">
                  <c:v>120</c:v>
                </c:pt>
                <c:pt idx="77">
                  <c:v>121.32600710482481</c:v>
                </c:pt>
                <c:pt idx="78">
                  <c:v>122.63767773404713</c:v>
                </c:pt>
                <c:pt idx="79">
                  <c:v>123.93546707863734</c:v>
                </c:pt>
                <c:pt idx="80">
                  <c:v>125.21980673998823</c:v>
                </c:pt>
                <c:pt idx="81">
                  <c:v>126.49110640673517</c:v>
                </c:pt>
                <c:pt idx="82">
                  <c:v>127.74975538137049</c:v>
                </c:pt>
                <c:pt idx="83">
                  <c:v>128.99612397277679</c:v>
                </c:pt>
                <c:pt idx="84">
                  <c:v>130.23056476879765</c:v>
                </c:pt>
                <c:pt idx="85">
                  <c:v>131.45341380123986</c:v>
                </c:pt>
                <c:pt idx="86">
                  <c:v>132.66499161421601</c:v>
                </c:pt>
                <c:pt idx="87">
                  <c:v>133.86560424545209</c:v>
                </c:pt>
                <c:pt idx="88">
                  <c:v>135.05554412907307</c:v>
                </c:pt>
                <c:pt idx="89">
                  <c:v>136.23509092741122</c:v>
                </c:pt>
                <c:pt idx="90">
                  <c:v>137.40451229854133</c:v>
                </c:pt>
                <c:pt idx="91">
                  <c:v>138.5640646055102</c:v>
                </c:pt>
                <c:pt idx="92">
                  <c:v>139.71399357258383</c:v>
                </c:pt>
                <c:pt idx="93">
                  <c:v>140.85453489327207</c:v>
                </c:pt>
                <c:pt idx="94">
                  <c:v>141.98591479439079</c:v>
                </c:pt>
                <c:pt idx="95">
                  <c:v>143.10835055998655</c:v>
                </c:pt>
                <c:pt idx="96">
                  <c:v>144.22205101855957</c:v>
                </c:pt>
                <c:pt idx="97">
                  <c:v>145.3272169966796</c:v>
                </c:pt>
                <c:pt idx="98">
                  <c:v>146.424041741785</c:v>
                </c:pt>
                <c:pt idx="99">
                  <c:v>147.51271131668619</c:v>
                </c:pt>
                <c:pt idx="100">
                  <c:v>148.59340496805368</c:v>
                </c:pt>
                <c:pt idx="101">
                  <c:v>149.66629547095766</c:v>
                </c:pt>
                <c:pt idx="102">
                  <c:v>150.73154945133419</c:v>
                </c:pt>
                <c:pt idx="103">
                  <c:v>151.78932768808221</c:v>
                </c:pt>
                <c:pt idx="104">
                  <c:v>152.83978539634239</c:v>
                </c:pt>
                <c:pt idx="105">
                  <c:v>153.88307249337075</c:v>
                </c:pt>
                <c:pt idx="106">
                  <c:v>154.91933384829667</c:v>
                </c:pt>
                <c:pt idx="107">
                  <c:v>155.94870951694341</c:v>
                </c:pt>
                <c:pt idx="108">
                  <c:v>156.97133496278866</c:v>
                </c:pt>
                <c:pt idx="109">
                  <c:v>157.98734126505198</c:v>
                </c:pt>
                <c:pt idx="110">
                  <c:v>158.99685531481433</c:v>
                </c:pt>
                <c:pt idx="111">
                  <c:v>160</c:v>
                </c:pt>
                <c:pt idx="112">
                  <c:v>160.99689437998487</c:v>
                </c:pt>
                <c:pt idx="113">
                  <c:v>161.98765385053269</c:v>
                </c:pt>
                <c:pt idx="114">
                  <c:v>162.97239029970689</c:v>
                </c:pt>
                <c:pt idx="115">
                  <c:v>163.95121225535357</c:v>
                </c:pt>
                <c:pt idx="116">
                  <c:v>164.92422502470643</c:v>
                </c:pt>
                <c:pt idx="117">
                  <c:v>165.89153082662176</c:v>
                </c:pt>
                <c:pt idx="118">
                  <c:v>166.85322891691368</c:v>
                </c:pt>
                <c:pt idx="119">
                  <c:v>167.80941570722425</c:v>
                </c:pt>
                <c:pt idx="120">
                  <c:v>168.7601848778319</c:v>
                </c:pt>
                <c:pt idx="121">
                  <c:v>169.70562748477141</c:v>
                </c:pt>
                <c:pt idx="122">
                  <c:v>170.64583206161234</c:v>
                </c:pt>
                <c:pt idx="123">
                  <c:v>171.58088471621772</c:v>
                </c:pt>
                <c:pt idx="124">
                  <c:v>172.51086922278259</c:v>
                </c:pt>
                <c:pt idx="125">
                  <c:v>173.4358671094304</c:v>
                </c:pt>
                <c:pt idx="126">
                  <c:v>174.35595774162695</c:v>
                </c:pt>
                <c:pt idx="127">
                  <c:v>175.27121840165316</c:v>
                </c:pt>
                <c:pt idx="128">
                  <c:v>176.18172436436191</c:v>
                </c:pt>
                <c:pt idx="129">
                  <c:v>177.08754896942924</c:v>
                </c:pt>
                <c:pt idx="130">
                  <c:v>177.98876369029591</c:v>
                </c:pt>
                <c:pt idx="131">
                  <c:v>178.88543819998318</c:v>
                </c:pt>
                <c:pt idx="132">
                  <c:v>179.77764043395385</c:v>
                </c:pt>
                <c:pt idx="133">
                  <c:v>180.66543665017943</c:v>
                </c:pt>
                <c:pt idx="134">
                  <c:v>181.54889148656346</c:v>
                </c:pt>
                <c:pt idx="135">
                  <c:v>182.42806801586207</c:v>
                </c:pt>
                <c:pt idx="136">
                  <c:v>183.30302779823359</c:v>
                </c:pt>
                <c:pt idx="137">
                  <c:v>184.1738309315414</c:v>
                </c:pt>
                <c:pt idx="138">
                  <c:v>185.04053609952604</c:v>
                </c:pt>
                <c:pt idx="139">
                  <c:v>185.903200617956</c:v>
                </c:pt>
                <c:pt idx="140">
                  <c:v>186.76188047886004</c:v>
                </c:pt>
                <c:pt idx="141">
                  <c:v>187.6166303929372</c:v>
                </c:pt>
                <c:pt idx="142">
                  <c:v>188.46750383023596</c:v>
                </c:pt>
                <c:pt idx="143">
                  <c:v>189.31455305918772</c:v>
                </c:pt>
                <c:pt idx="144">
                  <c:v>190.15782918407541</c:v>
                </c:pt>
                <c:pt idx="145">
                  <c:v>190.99738218101317</c:v>
                </c:pt>
                <c:pt idx="146">
                  <c:v>191.83326093250878</c:v>
                </c:pt>
                <c:pt idx="147">
                  <c:v>192.66551326067673</c:v>
                </c:pt>
                <c:pt idx="148">
                  <c:v>193.49418595916518</c:v>
                </c:pt>
                <c:pt idx="149">
                  <c:v>194.3193248238579</c:v>
                </c:pt>
                <c:pt idx="150">
                  <c:v>195.14097468240749</c:v>
                </c:pt>
              </c:numCache>
            </c:numRef>
          </c:xVal>
          <c:yVal>
            <c:numRef>
              <c:f>Programm!$D$260:$D$410</c:f>
              <c:numCache>
                <c:formatCode>0</c:formatCode>
                <c:ptCount val="151"/>
                <c:pt idx="0">
                  <c:v>20</c:v>
                </c:pt>
                <c:pt idx="1">
                  <c:v>20.399999999999999</c:v>
                </c:pt>
                <c:pt idx="2">
                  <c:v>20.8</c:v>
                </c:pt>
                <c:pt idx="3">
                  <c:v>21.200000000000003</c:v>
                </c:pt>
                <c:pt idx="4">
                  <c:v>21.6</c:v>
                </c:pt>
                <c:pt idx="5">
                  <c:v>22</c:v>
                </c:pt>
                <c:pt idx="6">
                  <c:v>22.400000000000002</c:v>
                </c:pt>
                <c:pt idx="7">
                  <c:v>22.799999999999997</c:v>
                </c:pt>
                <c:pt idx="8">
                  <c:v>23.2</c:v>
                </c:pt>
                <c:pt idx="9">
                  <c:v>23.599999999999998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32</c:v>
                </c:pt>
                <c:pt idx="18">
                  <c:v>34</c:v>
                </c:pt>
                <c:pt idx="19">
                  <c:v>36</c:v>
                </c:pt>
                <c:pt idx="20">
                  <c:v>38</c:v>
                </c:pt>
                <c:pt idx="21">
                  <c:v>40</c:v>
                </c:pt>
                <c:pt idx="22">
                  <c:v>42</c:v>
                </c:pt>
                <c:pt idx="23">
                  <c:v>44</c:v>
                </c:pt>
                <c:pt idx="24">
                  <c:v>46</c:v>
                </c:pt>
                <c:pt idx="25">
                  <c:v>48</c:v>
                </c:pt>
                <c:pt idx="26">
                  <c:v>50</c:v>
                </c:pt>
                <c:pt idx="27">
                  <c:v>52</c:v>
                </c:pt>
                <c:pt idx="28">
                  <c:v>54</c:v>
                </c:pt>
                <c:pt idx="29">
                  <c:v>56</c:v>
                </c:pt>
                <c:pt idx="30">
                  <c:v>58</c:v>
                </c:pt>
                <c:pt idx="31">
                  <c:v>60</c:v>
                </c:pt>
                <c:pt idx="32">
                  <c:v>62</c:v>
                </c:pt>
                <c:pt idx="33">
                  <c:v>64</c:v>
                </c:pt>
                <c:pt idx="34">
                  <c:v>66</c:v>
                </c:pt>
                <c:pt idx="35">
                  <c:v>68</c:v>
                </c:pt>
                <c:pt idx="36">
                  <c:v>70</c:v>
                </c:pt>
                <c:pt idx="37">
                  <c:v>72</c:v>
                </c:pt>
                <c:pt idx="38">
                  <c:v>74</c:v>
                </c:pt>
                <c:pt idx="39">
                  <c:v>76</c:v>
                </c:pt>
                <c:pt idx="40">
                  <c:v>78</c:v>
                </c:pt>
                <c:pt idx="41">
                  <c:v>80</c:v>
                </c:pt>
                <c:pt idx="42">
                  <c:v>82</c:v>
                </c:pt>
                <c:pt idx="43">
                  <c:v>84</c:v>
                </c:pt>
                <c:pt idx="44">
                  <c:v>86</c:v>
                </c:pt>
                <c:pt idx="45">
                  <c:v>88</c:v>
                </c:pt>
                <c:pt idx="46">
                  <c:v>90</c:v>
                </c:pt>
                <c:pt idx="47">
                  <c:v>92</c:v>
                </c:pt>
                <c:pt idx="48">
                  <c:v>94</c:v>
                </c:pt>
                <c:pt idx="49">
                  <c:v>96</c:v>
                </c:pt>
                <c:pt idx="50">
                  <c:v>98</c:v>
                </c:pt>
                <c:pt idx="51">
                  <c:v>100</c:v>
                </c:pt>
                <c:pt idx="52">
                  <c:v>104</c:v>
                </c:pt>
                <c:pt idx="53">
                  <c:v>108</c:v>
                </c:pt>
                <c:pt idx="54">
                  <c:v>112</c:v>
                </c:pt>
                <c:pt idx="55">
                  <c:v>116</c:v>
                </c:pt>
                <c:pt idx="56">
                  <c:v>120</c:v>
                </c:pt>
                <c:pt idx="57">
                  <c:v>124</c:v>
                </c:pt>
                <c:pt idx="58">
                  <c:v>128</c:v>
                </c:pt>
                <c:pt idx="59">
                  <c:v>132</c:v>
                </c:pt>
                <c:pt idx="60">
                  <c:v>136</c:v>
                </c:pt>
                <c:pt idx="61">
                  <c:v>140</c:v>
                </c:pt>
                <c:pt idx="62">
                  <c:v>144</c:v>
                </c:pt>
                <c:pt idx="63">
                  <c:v>148</c:v>
                </c:pt>
                <c:pt idx="64">
                  <c:v>152</c:v>
                </c:pt>
                <c:pt idx="65">
                  <c:v>156</c:v>
                </c:pt>
                <c:pt idx="66">
                  <c:v>160</c:v>
                </c:pt>
                <c:pt idx="67">
                  <c:v>164</c:v>
                </c:pt>
                <c:pt idx="68">
                  <c:v>168</c:v>
                </c:pt>
                <c:pt idx="69">
                  <c:v>172</c:v>
                </c:pt>
                <c:pt idx="70">
                  <c:v>176</c:v>
                </c:pt>
                <c:pt idx="71">
                  <c:v>180</c:v>
                </c:pt>
                <c:pt idx="72">
                  <c:v>184</c:v>
                </c:pt>
                <c:pt idx="73">
                  <c:v>188</c:v>
                </c:pt>
                <c:pt idx="74">
                  <c:v>192</c:v>
                </c:pt>
                <c:pt idx="75">
                  <c:v>196</c:v>
                </c:pt>
                <c:pt idx="76">
                  <c:v>200</c:v>
                </c:pt>
                <c:pt idx="77">
                  <c:v>204</c:v>
                </c:pt>
                <c:pt idx="78">
                  <c:v>208</c:v>
                </c:pt>
                <c:pt idx="79">
                  <c:v>212</c:v>
                </c:pt>
                <c:pt idx="80">
                  <c:v>216</c:v>
                </c:pt>
                <c:pt idx="81">
                  <c:v>220</c:v>
                </c:pt>
                <c:pt idx="82">
                  <c:v>224</c:v>
                </c:pt>
                <c:pt idx="83">
                  <c:v>228</c:v>
                </c:pt>
                <c:pt idx="84">
                  <c:v>232</c:v>
                </c:pt>
                <c:pt idx="85">
                  <c:v>236</c:v>
                </c:pt>
                <c:pt idx="86">
                  <c:v>240</c:v>
                </c:pt>
                <c:pt idx="87">
                  <c:v>244</c:v>
                </c:pt>
                <c:pt idx="88">
                  <c:v>248</c:v>
                </c:pt>
                <c:pt idx="89">
                  <c:v>252</c:v>
                </c:pt>
                <c:pt idx="90">
                  <c:v>256</c:v>
                </c:pt>
                <c:pt idx="91">
                  <c:v>260</c:v>
                </c:pt>
                <c:pt idx="92">
                  <c:v>264</c:v>
                </c:pt>
                <c:pt idx="93">
                  <c:v>268</c:v>
                </c:pt>
                <c:pt idx="94">
                  <c:v>272</c:v>
                </c:pt>
                <c:pt idx="95">
                  <c:v>276</c:v>
                </c:pt>
                <c:pt idx="96">
                  <c:v>280</c:v>
                </c:pt>
                <c:pt idx="97">
                  <c:v>284</c:v>
                </c:pt>
                <c:pt idx="98">
                  <c:v>288</c:v>
                </c:pt>
                <c:pt idx="99">
                  <c:v>292</c:v>
                </c:pt>
                <c:pt idx="100">
                  <c:v>296</c:v>
                </c:pt>
                <c:pt idx="101">
                  <c:v>300</c:v>
                </c:pt>
                <c:pt idx="102">
                  <c:v>304</c:v>
                </c:pt>
                <c:pt idx="103">
                  <c:v>308</c:v>
                </c:pt>
                <c:pt idx="104">
                  <c:v>312</c:v>
                </c:pt>
                <c:pt idx="105">
                  <c:v>316</c:v>
                </c:pt>
                <c:pt idx="106">
                  <c:v>320</c:v>
                </c:pt>
                <c:pt idx="107">
                  <c:v>324</c:v>
                </c:pt>
                <c:pt idx="108">
                  <c:v>328</c:v>
                </c:pt>
                <c:pt idx="109">
                  <c:v>332</c:v>
                </c:pt>
                <c:pt idx="110">
                  <c:v>336</c:v>
                </c:pt>
                <c:pt idx="111">
                  <c:v>340</c:v>
                </c:pt>
                <c:pt idx="112">
                  <c:v>344</c:v>
                </c:pt>
                <c:pt idx="113">
                  <c:v>348</c:v>
                </c:pt>
                <c:pt idx="114">
                  <c:v>352</c:v>
                </c:pt>
                <c:pt idx="115">
                  <c:v>356</c:v>
                </c:pt>
                <c:pt idx="116">
                  <c:v>360</c:v>
                </c:pt>
                <c:pt idx="117">
                  <c:v>364</c:v>
                </c:pt>
                <c:pt idx="118">
                  <c:v>368</c:v>
                </c:pt>
                <c:pt idx="119">
                  <c:v>372</c:v>
                </c:pt>
                <c:pt idx="120">
                  <c:v>376</c:v>
                </c:pt>
                <c:pt idx="121">
                  <c:v>380</c:v>
                </c:pt>
                <c:pt idx="122">
                  <c:v>384</c:v>
                </c:pt>
                <c:pt idx="123">
                  <c:v>388</c:v>
                </c:pt>
                <c:pt idx="124">
                  <c:v>392</c:v>
                </c:pt>
                <c:pt idx="125">
                  <c:v>396</c:v>
                </c:pt>
                <c:pt idx="126">
                  <c:v>400</c:v>
                </c:pt>
                <c:pt idx="127">
                  <c:v>404</c:v>
                </c:pt>
                <c:pt idx="128">
                  <c:v>408</c:v>
                </c:pt>
                <c:pt idx="129">
                  <c:v>412</c:v>
                </c:pt>
                <c:pt idx="130">
                  <c:v>416</c:v>
                </c:pt>
                <c:pt idx="131">
                  <c:v>420</c:v>
                </c:pt>
                <c:pt idx="132">
                  <c:v>424</c:v>
                </c:pt>
                <c:pt idx="133">
                  <c:v>428</c:v>
                </c:pt>
                <c:pt idx="134">
                  <c:v>432</c:v>
                </c:pt>
                <c:pt idx="135">
                  <c:v>436</c:v>
                </c:pt>
                <c:pt idx="136">
                  <c:v>440</c:v>
                </c:pt>
                <c:pt idx="137">
                  <c:v>444</c:v>
                </c:pt>
                <c:pt idx="138">
                  <c:v>448</c:v>
                </c:pt>
                <c:pt idx="139">
                  <c:v>452</c:v>
                </c:pt>
                <c:pt idx="140">
                  <c:v>456</c:v>
                </c:pt>
                <c:pt idx="141">
                  <c:v>460</c:v>
                </c:pt>
                <c:pt idx="142">
                  <c:v>464</c:v>
                </c:pt>
                <c:pt idx="143">
                  <c:v>468</c:v>
                </c:pt>
                <c:pt idx="144">
                  <c:v>472</c:v>
                </c:pt>
                <c:pt idx="145">
                  <c:v>476</c:v>
                </c:pt>
                <c:pt idx="146">
                  <c:v>480</c:v>
                </c:pt>
                <c:pt idx="147">
                  <c:v>484</c:v>
                </c:pt>
                <c:pt idx="148">
                  <c:v>488</c:v>
                </c:pt>
                <c:pt idx="149">
                  <c:v>492</c:v>
                </c:pt>
                <c:pt idx="150">
                  <c:v>496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56A-8649-A0B4-F7B1758830E0}"/>
            </c:ext>
          </c:extLst>
        </c:ser>
        <c:ser>
          <c:idx val="3"/>
          <c:order val="3"/>
          <c:tx>
            <c:v>LE</c:v>
          </c:tx>
          <c:spPr>
            <a:ln w="1270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Programm!$K$262:$L$262</c:f>
              <c:numCache>
                <c:formatCode>0.00</c:formatCode>
                <c:ptCount val="2"/>
                <c:pt idx="0">
                  <c:v>-2.5920935953223991</c:v>
                </c:pt>
                <c:pt idx="1">
                  <c:v>-2.5720935953223996</c:v>
                </c:pt>
              </c:numCache>
            </c:numRef>
          </c:xVal>
          <c:yVal>
            <c:numRef>
              <c:f>Programm!$K$263:$L$263</c:f>
              <c:numCache>
                <c:formatCode>0.00</c:formatCode>
                <c:ptCount val="2"/>
                <c:pt idx="0">
                  <c:v>44.856211760724101</c:v>
                </c:pt>
                <c:pt idx="1">
                  <c:v>44.856211760724101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56A-8649-A0B4-F7B1758830E0}"/>
            </c:ext>
          </c:extLst>
        </c:ser>
        <c:ser>
          <c:idx val="4"/>
          <c:order val="4"/>
          <c:tx>
            <c:v>LL-LE</c:v>
          </c:tx>
          <c:spPr>
            <a:ln w="635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Programm!$K$265:$L$265</c:f>
              <c:numCache>
                <c:formatCode>0.00</c:formatCode>
                <c:ptCount val="2"/>
                <c:pt idx="0">
                  <c:v>0</c:v>
                </c:pt>
                <c:pt idx="1">
                  <c:v>-2.5820935953223993</c:v>
                </c:pt>
              </c:numCache>
            </c:numRef>
          </c:xVal>
          <c:yVal>
            <c:numRef>
              <c:f>Programm!$K$266:$L$266</c:f>
              <c:numCache>
                <c:formatCode>0.00</c:formatCode>
                <c:ptCount val="2"/>
                <c:pt idx="0">
                  <c:v>40</c:v>
                </c:pt>
                <c:pt idx="1">
                  <c:v>44.856211760724101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56A-8649-A0B4-F7B1758830E0}"/>
            </c:ext>
          </c:extLst>
        </c:ser>
        <c:ser>
          <c:idx val="5"/>
          <c:order val="5"/>
          <c:tx>
            <c:v>MP</c:v>
          </c:tx>
          <c:spPr>
            <a:ln w="635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Programm!$K$268:$L$268</c:f>
              <c:numCache>
                <c:formatCode>0.00</c:formatCode>
                <c:ptCount val="2"/>
                <c:pt idx="0">
                  <c:v>-1.3010467976611997</c:v>
                </c:pt>
                <c:pt idx="1">
                  <c:v>-1.2810467976611997</c:v>
                </c:pt>
              </c:numCache>
            </c:numRef>
          </c:xVal>
          <c:yVal>
            <c:numRef>
              <c:f>Programm!$K$269:$L$269</c:f>
              <c:numCache>
                <c:formatCode>0.00</c:formatCode>
                <c:ptCount val="2"/>
                <c:pt idx="0">
                  <c:v>42.428105880362047</c:v>
                </c:pt>
                <c:pt idx="1">
                  <c:v>42.428105880362047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56A-8649-A0B4-F7B1758830E0}"/>
            </c:ext>
          </c:extLst>
        </c:ser>
        <c:ser>
          <c:idx val="6"/>
          <c:order val="6"/>
          <c:tx>
            <c:v>MS</c:v>
          </c:tx>
          <c:spPr>
            <a:ln w="635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Programm!$K$271:$L$271</c:f>
              <c:numCache>
                <c:formatCode>0.00</c:formatCode>
                <c:ptCount val="2"/>
                <c:pt idx="0">
                  <c:v>-1.2910467976611997</c:v>
                </c:pt>
                <c:pt idx="1">
                  <c:v>881.65654606126577</c:v>
                </c:pt>
              </c:numCache>
            </c:numRef>
          </c:xVal>
          <c:yVal>
            <c:numRef>
              <c:f>Programm!$K$272:$L$272</c:f>
              <c:numCache>
                <c:formatCode>0.00</c:formatCode>
                <c:ptCount val="2"/>
                <c:pt idx="0">
                  <c:v>42.428105880362047</c:v>
                </c:pt>
                <c:pt idx="1">
                  <c:v>511.89966866625286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56A-8649-A0B4-F7B1758830E0}"/>
            </c:ext>
          </c:extLst>
        </c:ser>
        <c:ser>
          <c:idx val="7"/>
          <c:order val="7"/>
          <c:tx>
            <c:v>Winkel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Programm!$K$274:$L$274</c:f>
              <c:numCache>
                <c:formatCode>0.00</c:formatCode>
                <c:ptCount val="2"/>
                <c:pt idx="0">
                  <c:v>-2.5820935953223993</c:v>
                </c:pt>
                <c:pt idx="1">
                  <c:v>-2.5820935953223993</c:v>
                </c:pt>
              </c:numCache>
            </c:numRef>
          </c:xVal>
          <c:yVal>
            <c:numRef>
              <c:f>Programm!$K$275:$L$275</c:f>
              <c:numCache>
                <c:formatCode>0.00</c:formatCode>
                <c:ptCount val="2"/>
                <c:pt idx="0">
                  <c:v>54.856211760724101</c:v>
                </c:pt>
                <c:pt idx="1">
                  <c:v>34.856211760724101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56A-8649-A0B4-F7B175883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868160"/>
        <c:axId val="107869696"/>
      </c:scatterChart>
      <c:valAx>
        <c:axId val="107868160"/>
        <c:scaling>
          <c:orientation val="minMax"/>
          <c:max val="100"/>
          <c:min val="-15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de-DE"/>
          </a:p>
        </c:txPr>
        <c:crossAx val="107869696"/>
        <c:crosses val="autoZero"/>
        <c:crossBetween val="midCat"/>
        <c:majorUnit val="200"/>
        <c:minorUnit val="50"/>
      </c:valAx>
      <c:valAx>
        <c:axId val="107869696"/>
        <c:scaling>
          <c:orientation val="minMax"/>
          <c:max val="100"/>
          <c:min val="-10"/>
        </c:scaling>
        <c:delete val="0"/>
        <c:axPos val="l"/>
        <c:numFmt formatCode="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de-DE"/>
          </a:p>
        </c:txPr>
        <c:crossAx val="107868160"/>
        <c:crosses val="autoZero"/>
        <c:crossBetween val="midCat"/>
        <c:majorUnit val="200"/>
        <c:minorUnit val="50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Scroll" dx="18" fmlaLink="E7" horiz="1" inc="5" max="50" min="10" page="10" val="40"/>
</file>

<file path=xl/ctrlProps/ctrlProp2.xml><?xml version="1.0" encoding="utf-8"?>
<formControlPr xmlns="http://schemas.microsoft.com/office/spreadsheetml/2009/9/main" objectType="Scroll" dx="18" fmlaLink="F256" horiz="1" inc="5" max="100" min="10" page="10" val="55"/>
</file>

<file path=xl/ctrlProps/ctrlProp3.xml><?xml version="1.0" encoding="utf-8"?>
<formControlPr xmlns="http://schemas.microsoft.com/office/spreadsheetml/2009/9/main" objectType="Scroll" dx="18" fmlaLink="I7" horiz="1" inc="2" max="90" page="10" val="28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495300</xdr:colOff>
      <xdr:row>276</xdr:row>
      <xdr:rowOff>123825</xdr:rowOff>
    </xdr:from>
    <xdr:ext cx="276225" cy="234950"/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543300" y="123825"/>
          <a:ext cx="2762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r>
            <a:rPr lang="de-DE" sz="1000" b="0" i="0" u="none" strike="noStrike" baseline="30000">
              <a:solidFill>
                <a:srgbClr val="000000"/>
              </a:solidFill>
              <a:latin typeface="Arial"/>
              <a:cs typeface="Arial"/>
            </a:rPr>
            <a:t>4 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=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42333</xdr:colOff>
          <xdr:row>4</xdr:row>
          <xdr:rowOff>25400</xdr:rowOff>
        </xdr:from>
        <xdr:to>
          <xdr:col>5</xdr:col>
          <xdr:colOff>791632</xdr:colOff>
          <xdr:row>5</xdr:row>
          <xdr:rowOff>88900</xdr:rowOff>
        </xdr:to>
        <xdr:sp macro="" textlink="">
          <xdr:nvSpPr>
            <xdr:cNvPr id="1029" name="Scroll Bar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60678</xdr:colOff>
          <xdr:row>4</xdr:row>
          <xdr:rowOff>25400</xdr:rowOff>
        </xdr:from>
        <xdr:to>
          <xdr:col>7</xdr:col>
          <xdr:colOff>797277</xdr:colOff>
          <xdr:row>5</xdr:row>
          <xdr:rowOff>88900</xdr:rowOff>
        </xdr:to>
        <xdr:sp macro="" textlink="">
          <xdr:nvSpPr>
            <xdr:cNvPr id="1030" name="Scroll Bar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0</xdr:colOff>
      <xdr:row>8</xdr:row>
      <xdr:rowOff>97667</xdr:rowOff>
    </xdr:from>
    <xdr:to>
      <xdr:col>12</xdr:col>
      <xdr:colOff>669636</xdr:colOff>
      <xdr:row>48</xdr:row>
      <xdr:rowOff>57727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46567</xdr:colOff>
          <xdr:row>4</xdr:row>
          <xdr:rowOff>25400</xdr:rowOff>
        </xdr:from>
        <xdr:to>
          <xdr:col>9</xdr:col>
          <xdr:colOff>783166</xdr:colOff>
          <xdr:row>5</xdr:row>
          <xdr:rowOff>88900</xdr:rowOff>
        </xdr:to>
        <xdr:sp macro="" textlink="">
          <xdr:nvSpPr>
            <xdr:cNvPr id="1031" name="Scroll Bar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17</xdr:col>
      <xdr:colOff>169088</xdr:colOff>
      <xdr:row>1</xdr:row>
      <xdr:rowOff>187839</xdr:rowOff>
    </xdr:from>
    <xdr:to>
      <xdr:col>22</xdr:col>
      <xdr:colOff>600573</xdr:colOff>
      <xdr:row>13</xdr:row>
      <xdr:rowOff>16677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F7BB0C1C-38D3-524E-8AD2-F8D50BADC0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5070421" y="385395"/>
          <a:ext cx="4805930" cy="2820393"/>
        </a:xfrm>
        <a:prstGeom prst="rect">
          <a:avLst/>
        </a:prstGeom>
      </xdr:spPr>
    </xdr:pic>
    <xdr:clientData/>
  </xdr:twoCellAnchor>
  <xdr:twoCellAnchor>
    <xdr:from>
      <xdr:col>16</xdr:col>
      <xdr:colOff>681037</xdr:colOff>
      <xdr:row>14</xdr:row>
      <xdr:rowOff>95250</xdr:rowOff>
    </xdr:from>
    <xdr:to>
      <xdr:col>22</xdr:col>
      <xdr:colOff>735806</xdr:colOff>
      <xdr:row>14</xdr:row>
      <xdr:rowOff>95250</xdr:rowOff>
    </xdr:to>
    <xdr:cxnSp macro="">
      <xdr:nvCxnSpPr>
        <xdr:cNvPr id="8" name="Gerader Verbinder 2">
          <a:extLst>
            <a:ext uri="{FF2B5EF4-FFF2-40B4-BE49-F238E27FC236}">
              <a16:creationId xmlns:a16="http://schemas.microsoft.com/office/drawing/2014/main" id="{22E4E001-B4D2-7B4D-887C-D99F0EE2BEBA}"/>
            </a:ext>
          </a:extLst>
        </xdr:cNvPr>
        <xdr:cNvCxnSpPr/>
      </xdr:nvCxnSpPr>
      <xdr:spPr>
        <a:xfrm>
          <a:off x="14778037" y="2762250"/>
          <a:ext cx="53125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18</xdr:col>
      <xdr:colOff>838849</xdr:colOff>
      <xdr:row>31</xdr:row>
      <xdr:rowOff>118341</xdr:rowOff>
    </xdr:from>
    <xdr:to>
      <xdr:col>21</xdr:col>
      <xdr:colOff>69042</xdr:colOff>
      <xdr:row>36</xdr:row>
      <xdr:rowOff>232641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7FABC350-1FC8-4B4E-AF76-C85C12532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8449" y="6023841"/>
          <a:ext cx="1859093" cy="1384300"/>
        </a:xfrm>
        <a:prstGeom prst="rect">
          <a:avLst/>
        </a:prstGeom>
      </xdr:spPr>
    </xdr:pic>
    <xdr:clientData/>
  </xdr:twoCellAnchor>
  <xdr:twoCellAnchor>
    <xdr:from>
      <xdr:col>15</xdr:col>
      <xdr:colOff>549309</xdr:colOff>
      <xdr:row>19</xdr:row>
      <xdr:rowOff>114300</xdr:rowOff>
    </xdr:from>
    <xdr:to>
      <xdr:col>24</xdr:col>
      <xdr:colOff>15423</xdr:colOff>
      <xdr:row>27</xdr:row>
      <xdr:rowOff>78190</xdr:rowOff>
    </xdr:to>
    <xdr:sp macro="" textlink="">
      <xdr:nvSpPr>
        <xdr:cNvPr id="10" name="Textplatzhalter 9">
          <a:extLst>
            <a:ext uri="{FF2B5EF4-FFF2-40B4-BE49-F238E27FC236}">
              <a16:creationId xmlns:a16="http://schemas.microsoft.com/office/drawing/2014/main" id="{E633E992-91DB-7E44-88D2-D1798B5C260C}"/>
            </a:ext>
          </a:extLst>
        </xdr:cNvPr>
        <xdr:cNvSpPr txBox="1">
          <a:spLocks/>
        </xdr:cNvSpPr>
      </xdr:nvSpPr>
      <xdr:spPr>
        <a:xfrm>
          <a:off x="14011309" y="4827411"/>
          <a:ext cx="6987336" cy="1995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>
    <xdr:from>
      <xdr:col>16</xdr:col>
      <xdr:colOff>773397</xdr:colOff>
      <xdr:row>14</xdr:row>
      <xdr:rowOff>83705</xdr:rowOff>
    </xdr:from>
    <xdr:to>
      <xdr:col>22</xdr:col>
      <xdr:colOff>828166</xdr:colOff>
      <xdr:row>14</xdr:row>
      <xdr:rowOff>83705</xdr:rowOff>
    </xdr:to>
    <xdr:cxnSp macro="">
      <xdr:nvCxnSpPr>
        <xdr:cNvPr id="11" name="Gerader Verbinder 7">
          <a:extLst>
            <a:ext uri="{FF2B5EF4-FFF2-40B4-BE49-F238E27FC236}">
              <a16:creationId xmlns:a16="http://schemas.microsoft.com/office/drawing/2014/main" id="{132E34C5-52E4-5C42-AA35-9E1365A903D9}"/>
            </a:ext>
          </a:extLst>
        </xdr:cNvPr>
        <xdr:cNvCxnSpPr/>
      </xdr:nvCxnSpPr>
      <xdr:spPr>
        <a:xfrm>
          <a:off x="14870397" y="2750705"/>
          <a:ext cx="53125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16</xdr:col>
      <xdr:colOff>0</xdr:colOff>
      <xdr:row>45</xdr:row>
      <xdr:rowOff>52916</xdr:rowOff>
    </xdr:from>
    <xdr:ext cx="1047750" cy="349449"/>
    <xdr:pic>
      <xdr:nvPicPr>
        <xdr:cNvPr id="12" name="Grafik 11" descr="image">
          <a:extLst>
            <a:ext uri="{FF2B5EF4-FFF2-40B4-BE49-F238E27FC236}">
              <a16:creationId xmlns:a16="http://schemas.microsoft.com/office/drawing/2014/main" id="{F51F0C6C-5C41-7B48-BA73-0F4404D89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0" y="8625416"/>
          <a:ext cx="1047750" cy="349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589959</xdr:colOff>
      <xdr:row>1</xdr:row>
      <xdr:rowOff>38066</xdr:rowOff>
    </xdr:from>
    <xdr:to>
      <xdr:col>18</xdr:col>
      <xdr:colOff>731769</xdr:colOff>
      <xdr:row>14</xdr:row>
      <xdr:rowOff>149004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4130F81-1370-2348-8AAF-A916CB2699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0648359" y="228566"/>
          <a:ext cx="5310710" cy="2587438"/>
        </a:xfrm>
        <a:prstGeom prst="rect">
          <a:avLst/>
        </a:prstGeom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D7CED154-B72A-2F41-943D-4AAB00F26D9C}"/>
            </a:ext>
          </a:extLst>
        </xdr:cNvPr>
        <xdr:cNvCxnSpPr/>
      </xdr:nvCxnSpPr>
      <xdr:spPr>
        <a:xfrm>
          <a:off x="10739437" y="2762250"/>
          <a:ext cx="50839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631031</xdr:colOff>
      <xdr:row>31</xdr:row>
      <xdr:rowOff>95250</xdr:rowOff>
    </xdr:from>
    <xdr:to>
      <xdr:col>17</xdr:col>
      <xdr:colOff>66497</xdr:colOff>
      <xdr:row>38</xdr:row>
      <xdr:rowOff>21291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23B17E45-9A23-0F48-8EF1-5242AADA9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5831" y="6000750"/>
          <a:ext cx="2026266" cy="1208741"/>
        </a:xfrm>
        <a:prstGeom prst="rect">
          <a:avLst/>
        </a:prstGeom>
      </xdr:spPr>
    </xdr:pic>
    <xdr:clientData/>
  </xdr:twoCellAnchor>
  <xdr:twoCellAnchor>
    <xdr:from>
      <xdr:col>11</xdr:col>
      <xdr:colOff>742915</xdr:colOff>
      <xdr:row>19</xdr:row>
      <xdr:rowOff>114300</xdr:rowOff>
    </xdr:from>
    <xdr:to>
      <xdr:col>20</xdr:col>
      <xdr:colOff>92709</xdr:colOff>
      <xdr:row>27</xdr:row>
      <xdr:rowOff>78190</xdr:rowOff>
    </xdr:to>
    <xdr:sp macro="" textlink="">
      <xdr:nvSpPr>
        <xdr:cNvPr id="5" name="Textplatzhalter 9">
          <a:extLst>
            <a:ext uri="{FF2B5EF4-FFF2-40B4-BE49-F238E27FC236}">
              <a16:creationId xmlns:a16="http://schemas.microsoft.com/office/drawing/2014/main" id="{90111481-17EE-C74D-BA3F-32A7B7DE84C8}"/>
            </a:ext>
          </a:extLst>
        </xdr:cNvPr>
        <xdr:cNvSpPr txBox="1">
          <a:spLocks/>
        </xdr:cNvSpPr>
      </xdr:nvSpPr>
      <xdr:spPr>
        <a:xfrm>
          <a:off x="9963115" y="3733800"/>
          <a:ext cx="689359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11</xdr:col>
      <xdr:colOff>871855</xdr:colOff>
      <xdr:row>43</xdr:row>
      <xdr:rowOff>50799</xdr:rowOff>
    </xdr:from>
    <xdr:to>
      <xdr:col>13</xdr:col>
      <xdr:colOff>215829</xdr:colOff>
      <xdr:row>45</xdr:row>
      <xdr:rowOff>32968</xdr:rowOff>
    </xdr:to>
    <xdr:pic>
      <xdr:nvPicPr>
        <xdr:cNvPr id="6" name="Grafik 5" descr="image">
          <a:extLst>
            <a:ext uri="{FF2B5EF4-FFF2-40B4-BE49-F238E27FC236}">
              <a16:creationId xmlns:a16="http://schemas.microsoft.com/office/drawing/2014/main" id="{DB9F0F33-D851-3F41-BBB1-64D02FFCE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3955" y="8242299"/>
          <a:ext cx="1083874" cy="337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7" name="Gerader Verbinder 7">
          <a:extLst>
            <a:ext uri="{FF2B5EF4-FFF2-40B4-BE49-F238E27FC236}">
              <a16:creationId xmlns:a16="http://schemas.microsoft.com/office/drawing/2014/main" id="{F57B66CB-B813-C246-8AB9-C685C11E8BF2}"/>
            </a:ext>
          </a:extLst>
        </xdr:cNvPr>
        <xdr:cNvCxnSpPr/>
      </xdr:nvCxnSpPr>
      <xdr:spPr>
        <a:xfrm>
          <a:off x="10739437" y="2762250"/>
          <a:ext cx="50839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440"/>
  <sheetViews>
    <sheetView tabSelected="1" zoomScale="90" zoomScaleNormal="90" workbookViewId="0">
      <selection activeCell="E7" sqref="E7:J7"/>
    </sheetView>
  </sheetViews>
  <sheetFormatPr baseColWidth="10" defaultRowHeight="13" x14ac:dyDescent="0.15"/>
  <cols>
    <col min="1" max="9" width="11.5" style="1"/>
    <col min="10" max="10" width="10.83203125" style="2"/>
    <col min="11" max="12" width="13.1640625" style="2" bestFit="1" customWidth="1"/>
    <col min="13" max="13" width="11.5" style="2" bestFit="1" customWidth="1"/>
    <col min="14" max="14" width="13.1640625" style="2" bestFit="1" customWidth="1"/>
    <col min="15" max="15" width="11.5" style="2" bestFit="1" customWidth="1"/>
    <col min="16" max="16" width="7.33203125" style="2" customWidth="1"/>
    <col min="17" max="20" width="11.5" style="2" bestFit="1" customWidth="1"/>
    <col min="21" max="23" width="11.5" style="2" customWidth="1"/>
    <col min="24" max="16384" width="10.83203125" style="2"/>
  </cols>
  <sheetData>
    <row r="1" spans="1:88" ht="15" x14ac:dyDescent="0.2">
      <c r="Q1" s="21"/>
      <c r="R1" s="21"/>
      <c r="S1" s="21"/>
      <c r="T1" s="21"/>
      <c r="U1" s="21"/>
      <c r="V1" s="21"/>
      <c r="W1" s="21"/>
      <c r="X1" s="22"/>
    </row>
    <row r="2" spans="1:88" ht="15" x14ac:dyDescent="0.2">
      <c r="A2" s="3"/>
      <c r="B2" s="3"/>
      <c r="C2" s="3"/>
      <c r="D2" s="3"/>
      <c r="E2" s="3"/>
      <c r="F2" s="3"/>
      <c r="G2" s="3"/>
      <c r="H2" s="3"/>
      <c r="I2" s="3"/>
      <c r="J2" s="4"/>
      <c r="K2" s="4"/>
      <c r="L2" s="5"/>
      <c r="Q2" s="21"/>
      <c r="R2" s="21"/>
      <c r="S2" s="21"/>
      <c r="T2" s="21"/>
      <c r="U2" s="21"/>
      <c r="V2" s="21"/>
      <c r="W2" s="21"/>
      <c r="X2" s="22"/>
    </row>
    <row r="3" spans="1:88" ht="20" x14ac:dyDescent="0.2">
      <c r="A3" s="6"/>
      <c r="B3" s="6"/>
      <c r="C3" s="6"/>
      <c r="D3" s="6"/>
      <c r="E3" s="8"/>
      <c r="F3" s="8"/>
      <c r="G3" s="8"/>
      <c r="H3" s="8"/>
      <c r="I3" s="8"/>
      <c r="J3" s="8"/>
      <c r="Q3" s="21"/>
      <c r="R3" s="21"/>
      <c r="S3" s="21"/>
      <c r="T3" s="21"/>
      <c r="U3" s="21"/>
      <c r="V3" s="21"/>
      <c r="W3" s="21"/>
      <c r="X3" s="22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</row>
    <row r="4" spans="1:88" ht="20" x14ac:dyDescent="0.2">
      <c r="A4" s="6"/>
      <c r="B4" s="6"/>
      <c r="C4" s="6"/>
      <c r="D4" s="6"/>
      <c r="E4" s="29" t="s">
        <v>4</v>
      </c>
      <c r="F4" s="29"/>
      <c r="G4" s="29" t="s">
        <v>5</v>
      </c>
      <c r="H4" s="29"/>
      <c r="I4" s="29" t="s">
        <v>6</v>
      </c>
      <c r="J4" s="29"/>
      <c r="Q4" s="21"/>
      <c r="R4" s="21"/>
      <c r="S4" s="21"/>
      <c r="T4" s="21"/>
      <c r="U4" s="21"/>
      <c r="V4" s="21"/>
      <c r="W4" s="21"/>
      <c r="X4" s="22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</row>
    <row r="5" spans="1:88" ht="20" x14ac:dyDescent="0.2">
      <c r="A5" s="6"/>
      <c r="B5" s="34"/>
      <c r="C5" s="34"/>
      <c r="D5" s="34"/>
      <c r="E5" s="45"/>
      <c r="F5" s="45"/>
      <c r="G5" s="45"/>
      <c r="H5" s="45"/>
      <c r="I5" s="45"/>
      <c r="J5" s="45"/>
      <c r="K5" s="46"/>
      <c r="Q5" s="21"/>
      <c r="R5" s="23">
        <v>75</v>
      </c>
      <c r="S5" s="24"/>
      <c r="T5" s="21"/>
      <c r="U5" s="21"/>
      <c r="V5" s="21"/>
      <c r="W5" s="21"/>
      <c r="X5" s="22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</row>
    <row r="6" spans="1:88" ht="20" x14ac:dyDescent="0.2">
      <c r="A6" s="6"/>
      <c r="B6" s="6"/>
      <c r="C6" s="6"/>
      <c r="D6" s="6"/>
      <c r="E6" s="30"/>
      <c r="F6" s="30"/>
      <c r="G6" s="30"/>
      <c r="H6" s="30"/>
      <c r="I6" s="30"/>
      <c r="J6" s="30"/>
      <c r="Q6" s="21"/>
      <c r="R6" s="21"/>
      <c r="S6" s="21"/>
      <c r="T6" s="21"/>
      <c r="U6" s="21"/>
      <c r="V6" s="21"/>
      <c r="W6" s="21"/>
      <c r="X6" s="22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</row>
    <row r="7" spans="1:88" ht="20" x14ac:dyDescent="0.2">
      <c r="A7" s="6"/>
      <c r="B7" s="6"/>
      <c r="C7" s="6"/>
      <c r="D7" s="6"/>
      <c r="E7" s="47">
        <v>40</v>
      </c>
      <c r="F7" s="47"/>
      <c r="G7" s="47">
        <f>F256/10</f>
        <v>5.5</v>
      </c>
      <c r="H7" s="47"/>
      <c r="I7" s="47">
        <v>28</v>
      </c>
      <c r="J7" s="47"/>
      <c r="Q7" s="24"/>
      <c r="R7" s="21"/>
      <c r="S7" s="21"/>
      <c r="T7" s="21"/>
      <c r="U7" s="21"/>
      <c r="V7" s="21"/>
      <c r="W7" s="24"/>
      <c r="X7" s="22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</row>
    <row r="8" spans="1:88" ht="20" x14ac:dyDescent="0.2">
      <c r="A8" s="6"/>
      <c r="B8" s="6"/>
      <c r="C8" s="6"/>
      <c r="D8" s="6"/>
      <c r="E8" s="7"/>
      <c r="F8" s="7"/>
      <c r="G8" s="7"/>
      <c r="H8" s="7"/>
      <c r="I8" s="10"/>
      <c r="J8" s="11"/>
      <c r="K8" s="16"/>
      <c r="L8" s="16"/>
      <c r="P8" s="16"/>
      <c r="Q8" s="21"/>
      <c r="R8" s="21"/>
      <c r="S8" s="21"/>
      <c r="T8" s="21"/>
      <c r="U8" s="21"/>
      <c r="V8" s="21"/>
      <c r="W8" s="21"/>
      <c r="X8" s="22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</row>
    <row r="9" spans="1:88" ht="20" x14ac:dyDescent="0.2">
      <c r="A9" s="6"/>
      <c r="B9" s="6"/>
      <c r="C9" s="6"/>
      <c r="D9" s="6"/>
      <c r="E9" s="7"/>
      <c r="F9" s="7"/>
      <c r="G9" s="7"/>
      <c r="H9" s="7"/>
      <c r="I9" s="10"/>
      <c r="J9" s="11"/>
      <c r="K9" s="11"/>
      <c r="L9" s="11"/>
      <c r="M9" s="11"/>
      <c r="N9" s="11"/>
      <c r="O9" s="11"/>
      <c r="P9" s="11"/>
      <c r="Q9" s="21"/>
      <c r="R9" s="21"/>
      <c r="S9" s="21"/>
      <c r="T9" s="21"/>
      <c r="U9" s="21"/>
      <c r="V9" s="21"/>
      <c r="W9" s="21"/>
      <c r="X9" s="22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</row>
    <row r="10" spans="1:88" ht="20" x14ac:dyDescent="0.2">
      <c r="A10" s="6"/>
      <c r="B10" s="6"/>
      <c r="C10" s="6"/>
      <c r="D10" s="6"/>
      <c r="E10" s="7"/>
      <c r="F10" s="7"/>
      <c r="G10" s="7"/>
      <c r="H10" s="7"/>
      <c r="Q10" s="21"/>
      <c r="R10" s="21"/>
      <c r="S10" s="21"/>
      <c r="T10" s="21"/>
      <c r="U10" s="21"/>
      <c r="V10" s="21"/>
      <c r="W10" s="21"/>
      <c r="X10" s="22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</row>
    <row r="11" spans="1:88" ht="20" x14ac:dyDescent="0.2">
      <c r="A11" s="6"/>
      <c r="B11" s="6"/>
      <c r="C11" s="6"/>
      <c r="D11" s="6"/>
      <c r="E11" s="7"/>
      <c r="F11" s="7"/>
      <c r="G11" s="7"/>
      <c r="H11" s="7"/>
      <c r="Q11" s="21"/>
      <c r="R11" s="21"/>
      <c r="S11" s="21"/>
      <c r="T11" s="21"/>
      <c r="U11" s="21"/>
      <c r="V11" s="21"/>
      <c r="W11" s="21"/>
      <c r="X11" s="22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</row>
    <row r="12" spans="1:88" ht="20" x14ac:dyDescent="0.2">
      <c r="A12" s="6"/>
      <c r="B12" s="6"/>
      <c r="C12" s="6"/>
      <c r="D12" s="6"/>
      <c r="E12" s="7"/>
      <c r="F12" s="7"/>
      <c r="G12" s="7"/>
      <c r="H12" s="7"/>
      <c r="Q12" s="21"/>
      <c r="R12" s="21"/>
      <c r="S12" s="21"/>
      <c r="T12" s="21"/>
      <c r="U12" s="21"/>
      <c r="V12" s="21"/>
      <c r="W12" s="21"/>
      <c r="X12" s="22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</row>
    <row r="13" spans="1:88" ht="20" x14ac:dyDescent="0.2">
      <c r="A13" s="6"/>
      <c r="B13" s="6"/>
      <c r="C13" s="6"/>
      <c r="D13" s="6"/>
      <c r="E13" s="7"/>
      <c r="F13" s="7"/>
      <c r="G13" s="7"/>
      <c r="H13" s="7"/>
      <c r="Q13" s="21"/>
      <c r="R13" s="21"/>
      <c r="S13" s="21"/>
      <c r="T13" s="21"/>
      <c r="U13" s="21"/>
      <c r="V13" s="21"/>
      <c r="W13" s="21"/>
      <c r="X13" s="22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BQ13" s="10"/>
      <c r="CF13" s="5"/>
      <c r="CG13" s="9"/>
      <c r="CH13" s="9"/>
      <c r="CI13" s="9"/>
      <c r="CJ13" s="9"/>
    </row>
    <row r="14" spans="1:88" ht="20" x14ac:dyDescent="0.2">
      <c r="A14" s="6"/>
      <c r="B14" s="6"/>
      <c r="C14" s="6"/>
      <c r="D14" s="6"/>
      <c r="E14" s="7"/>
      <c r="F14" s="7"/>
      <c r="G14" s="7"/>
      <c r="H14" s="7"/>
      <c r="Q14" s="21"/>
      <c r="R14" s="21"/>
      <c r="S14" s="21"/>
      <c r="T14" s="21"/>
      <c r="U14" s="21"/>
      <c r="V14" s="21"/>
      <c r="W14" s="21"/>
      <c r="X14" s="22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BQ14" s="10"/>
      <c r="CF14" s="5"/>
      <c r="CG14" s="9"/>
      <c r="CH14" s="9"/>
      <c r="CI14" s="9"/>
      <c r="CJ14" s="9"/>
    </row>
    <row r="15" spans="1:88" ht="20" x14ac:dyDescent="0.2">
      <c r="A15" s="6"/>
      <c r="B15" s="6"/>
      <c r="C15" s="6"/>
      <c r="D15" s="6"/>
      <c r="E15" s="7"/>
      <c r="F15" s="7"/>
      <c r="G15" s="7"/>
      <c r="H15" s="7"/>
      <c r="Q15" s="21"/>
      <c r="R15" s="21"/>
      <c r="S15" s="21"/>
      <c r="T15" s="21"/>
      <c r="U15" s="21"/>
      <c r="V15" s="21"/>
      <c r="W15" s="21"/>
      <c r="X15" s="22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BQ15" s="10"/>
      <c r="CF15" s="5"/>
      <c r="CG15" s="9"/>
      <c r="CH15" s="9"/>
      <c r="CI15" s="9"/>
      <c r="CJ15" s="9"/>
    </row>
    <row r="16" spans="1:88" ht="20" x14ac:dyDescent="0.2">
      <c r="A16" s="6"/>
      <c r="B16" s="6"/>
      <c r="C16" s="6"/>
      <c r="D16" s="6"/>
      <c r="E16" s="7"/>
      <c r="F16" s="7"/>
      <c r="G16" s="7"/>
      <c r="H16" s="7"/>
      <c r="Q16" s="21"/>
      <c r="R16" s="21"/>
      <c r="S16" s="21"/>
      <c r="T16" s="21"/>
      <c r="U16" s="21"/>
      <c r="V16" s="21"/>
      <c r="W16" s="21"/>
      <c r="X16" s="22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BQ16" s="10"/>
      <c r="CF16" s="5"/>
      <c r="CG16" s="9"/>
      <c r="CH16" s="9"/>
      <c r="CI16" s="9"/>
      <c r="CJ16" s="9"/>
    </row>
    <row r="17" spans="1:88" ht="20" x14ac:dyDescent="0.2">
      <c r="A17" s="6"/>
      <c r="B17" s="6"/>
      <c r="C17" s="6"/>
      <c r="D17" s="6"/>
      <c r="E17" s="7"/>
      <c r="F17" s="7"/>
      <c r="G17" s="7"/>
      <c r="H17" s="7"/>
      <c r="Q17" s="21"/>
      <c r="R17" s="21"/>
      <c r="S17" s="21"/>
      <c r="T17" s="21"/>
      <c r="U17" s="21"/>
      <c r="V17" s="21"/>
      <c r="W17" s="21"/>
      <c r="X17" s="22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BQ17" s="10"/>
      <c r="CF17" s="5"/>
      <c r="CG17" s="9"/>
      <c r="CH17" s="9"/>
      <c r="CI17" s="9"/>
      <c r="CJ17" s="9"/>
    </row>
    <row r="18" spans="1:88" ht="20" x14ac:dyDescent="0.2">
      <c r="A18" s="6"/>
      <c r="B18" s="6"/>
      <c r="C18" s="6"/>
      <c r="D18" s="6"/>
      <c r="E18" s="7"/>
      <c r="F18" s="7"/>
      <c r="G18" s="7"/>
      <c r="H18" s="7"/>
      <c r="Q18" s="21"/>
      <c r="R18" s="21"/>
      <c r="S18" s="21"/>
      <c r="T18" s="21"/>
      <c r="U18" s="21"/>
      <c r="V18" s="21"/>
      <c r="W18" s="21"/>
      <c r="X18" s="22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BQ18" s="10"/>
      <c r="CF18" s="5"/>
      <c r="CG18" s="9"/>
      <c r="CH18" s="9"/>
      <c r="CI18" s="9"/>
      <c r="CJ18" s="9"/>
    </row>
    <row r="19" spans="1:88" ht="20" x14ac:dyDescent="0.2">
      <c r="A19" s="6"/>
      <c r="B19" s="6"/>
      <c r="C19" s="6"/>
      <c r="D19" s="6"/>
      <c r="E19" s="7"/>
      <c r="F19" s="7"/>
      <c r="G19" s="7"/>
      <c r="H19" s="7"/>
      <c r="Q19" s="21"/>
      <c r="R19" s="21"/>
      <c r="S19" s="21"/>
      <c r="T19" s="21"/>
      <c r="U19" s="21"/>
      <c r="V19" s="21"/>
      <c r="W19" s="21"/>
      <c r="X19" s="22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BQ19" s="10"/>
      <c r="CF19" s="13"/>
      <c r="CG19" s="14"/>
      <c r="CH19" s="9"/>
      <c r="CI19" s="9"/>
      <c r="CJ19" s="9"/>
    </row>
    <row r="20" spans="1:88" ht="20" x14ac:dyDescent="0.2">
      <c r="A20" s="6"/>
      <c r="B20" s="6"/>
      <c r="C20" s="6"/>
      <c r="D20" s="6"/>
      <c r="E20" s="7"/>
      <c r="F20" s="7"/>
      <c r="G20" s="7"/>
      <c r="H20" s="7"/>
      <c r="Q20" s="21"/>
      <c r="R20" s="21"/>
      <c r="S20" s="21"/>
      <c r="T20" s="21"/>
      <c r="U20" s="21"/>
      <c r="V20" s="21"/>
      <c r="W20" s="21"/>
      <c r="X20" s="22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BQ20" s="10"/>
      <c r="CF20" s="13"/>
      <c r="CG20" s="14"/>
      <c r="CH20" s="9"/>
      <c r="CI20" s="9"/>
      <c r="CJ20" s="9"/>
    </row>
    <row r="21" spans="1:88" ht="20" x14ac:dyDescent="0.2">
      <c r="A21" s="6"/>
      <c r="B21" s="6"/>
      <c r="C21" s="6"/>
      <c r="D21" s="6"/>
      <c r="E21" s="7"/>
      <c r="F21" s="7"/>
      <c r="G21" s="7"/>
      <c r="H21" s="7"/>
      <c r="Q21" s="21"/>
      <c r="R21" s="21"/>
      <c r="S21" s="21"/>
      <c r="T21" s="21"/>
      <c r="U21" s="21"/>
      <c r="V21" s="21"/>
      <c r="W21" s="21"/>
      <c r="X21" s="25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BQ21" s="10"/>
      <c r="CF21" s="13"/>
      <c r="CG21" s="14"/>
      <c r="CH21" s="9"/>
      <c r="CI21" s="9"/>
      <c r="CJ21" s="9"/>
    </row>
    <row r="22" spans="1:88" ht="20" x14ac:dyDescent="0.2">
      <c r="A22" s="6"/>
      <c r="B22" s="6"/>
      <c r="C22" s="6"/>
      <c r="D22" s="6"/>
      <c r="E22" s="7"/>
      <c r="F22" s="7"/>
      <c r="G22" s="7"/>
      <c r="H22" s="7"/>
      <c r="Q22" s="21"/>
      <c r="R22" s="21"/>
      <c r="S22" s="21"/>
      <c r="T22" s="21"/>
      <c r="U22" s="21"/>
      <c r="V22" s="21"/>
      <c r="W22" s="21"/>
      <c r="X22" s="25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BQ22" s="10"/>
      <c r="CF22" s="13"/>
      <c r="CG22" s="14"/>
      <c r="CH22" s="9"/>
      <c r="CI22" s="9"/>
      <c r="CJ22" s="9"/>
    </row>
    <row r="23" spans="1:88" ht="20" x14ac:dyDescent="0.2">
      <c r="A23" s="6"/>
      <c r="B23" s="6"/>
      <c r="C23" s="6"/>
      <c r="D23" s="6"/>
      <c r="E23" s="7"/>
      <c r="F23" s="7"/>
      <c r="G23" s="7"/>
      <c r="H23" s="7"/>
      <c r="Q23" s="21"/>
      <c r="R23" s="21"/>
      <c r="S23" s="21"/>
      <c r="T23" s="21"/>
      <c r="U23" s="21"/>
      <c r="V23" s="21"/>
      <c r="W23" s="21"/>
      <c r="X23" s="22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BQ23" s="10"/>
      <c r="CF23" s="13"/>
      <c r="CG23" s="14"/>
      <c r="CH23" s="9"/>
      <c r="CI23" s="9"/>
      <c r="CJ23" s="9"/>
    </row>
    <row r="24" spans="1:88" ht="20" x14ac:dyDescent="0.2">
      <c r="A24" s="6"/>
      <c r="B24" s="6"/>
      <c r="C24" s="6"/>
      <c r="D24" s="6"/>
      <c r="E24" s="7"/>
      <c r="F24" s="7"/>
      <c r="G24" s="7"/>
      <c r="H24" s="7"/>
      <c r="Q24" s="21"/>
      <c r="R24" s="21"/>
      <c r="S24" s="21"/>
      <c r="T24" s="21"/>
      <c r="U24" s="21"/>
      <c r="V24" s="21"/>
      <c r="W24" s="21"/>
      <c r="X24" s="22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BQ24" s="10"/>
      <c r="CF24" s="13"/>
      <c r="CG24" s="14"/>
      <c r="CH24" s="9"/>
      <c r="CI24" s="9"/>
      <c r="CJ24" s="9"/>
    </row>
    <row r="25" spans="1:88" ht="20" x14ac:dyDescent="0.2">
      <c r="A25" s="6"/>
      <c r="B25" s="6"/>
      <c r="C25" s="6"/>
      <c r="D25" s="6"/>
      <c r="E25" s="7"/>
      <c r="F25" s="7"/>
      <c r="G25" s="7"/>
      <c r="H25" s="7"/>
      <c r="Q25" s="21"/>
      <c r="R25" s="21"/>
      <c r="S25" s="21"/>
      <c r="T25" s="21"/>
      <c r="U25" s="21"/>
      <c r="V25" s="21"/>
      <c r="W25" s="21"/>
      <c r="X25" s="22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BQ25" s="10"/>
      <c r="CF25" s="13"/>
      <c r="CG25" s="14"/>
      <c r="CH25" s="9"/>
      <c r="CI25" s="9"/>
      <c r="CJ25" s="9"/>
    </row>
    <row r="26" spans="1:88" ht="20" x14ac:dyDescent="0.2">
      <c r="A26" s="6"/>
      <c r="B26" s="6"/>
      <c r="C26" s="6"/>
      <c r="D26" s="6"/>
      <c r="E26" s="7"/>
      <c r="F26" s="7"/>
      <c r="G26" s="7"/>
      <c r="H26" s="7"/>
      <c r="Q26" s="21" t="s">
        <v>22</v>
      </c>
      <c r="R26" s="21"/>
      <c r="S26" s="21"/>
      <c r="T26" s="21"/>
      <c r="U26" s="21"/>
      <c r="V26" s="21"/>
      <c r="W26" s="21"/>
      <c r="X26" s="22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BQ26" s="10"/>
      <c r="CF26" s="13"/>
      <c r="CG26" s="14"/>
      <c r="CH26" s="9"/>
      <c r="CI26" s="9"/>
      <c r="CJ26" s="9"/>
    </row>
    <row r="27" spans="1:88" ht="20" x14ac:dyDescent="0.2">
      <c r="A27" s="6"/>
      <c r="B27" s="6"/>
      <c r="C27" s="6"/>
      <c r="D27" s="6"/>
      <c r="E27" s="7"/>
      <c r="F27" s="7"/>
      <c r="G27" s="7"/>
      <c r="H27" s="7"/>
      <c r="Q27" s="21"/>
      <c r="R27" s="21"/>
      <c r="S27" s="21"/>
      <c r="T27" s="21"/>
      <c r="U27" s="21"/>
      <c r="V27" s="21"/>
      <c r="W27" s="21"/>
      <c r="X27" s="22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BQ27" s="10"/>
      <c r="CF27" s="13"/>
      <c r="CG27" s="14"/>
      <c r="CH27" s="9"/>
      <c r="CI27" s="9"/>
      <c r="CJ27" s="9"/>
    </row>
    <row r="28" spans="1:88" ht="20" x14ac:dyDescent="0.2">
      <c r="A28" s="6"/>
      <c r="B28" s="6"/>
      <c r="C28" s="6"/>
      <c r="D28" s="6"/>
      <c r="E28" s="7"/>
      <c r="F28" s="7"/>
      <c r="G28" s="7"/>
      <c r="H28" s="7"/>
      <c r="Q28" s="21"/>
      <c r="R28" s="22"/>
      <c r="S28" s="21"/>
      <c r="T28" s="21"/>
      <c r="U28" s="21"/>
      <c r="V28" s="21"/>
      <c r="W28" s="21"/>
      <c r="X28" s="22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BQ28" s="10"/>
      <c r="CF28" s="13"/>
      <c r="CG28" s="14"/>
      <c r="CH28" s="9"/>
      <c r="CI28" s="9"/>
      <c r="CJ28" s="9"/>
    </row>
    <row r="29" spans="1:88" ht="20" x14ac:dyDescent="0.2">
      <c r="A29" s="6"/>
      <c r="B29" s="6"/>
      <c r="C29" s="6"/>
      <c r="D29" s="6"/>
      <c r="E29" s="7"/>
      <c r="F29" s="7"/>
      <c r="G29" s="7"/>
      <c r="H29" s="7"/>
      <c r="Q29" s="21"/>
      <c r="R29" s="21"/>
      <c r="S29" s="21"/>
      <c r="T29" s="21"/>
      <c r="U29" s="21"/>
      <c r="V29" s="21"/>
      <c r="W29" s="21"/>
      <c r="X29" s="22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BQ29" s="10"/>
      <c r="CF29" s="13"/>
      <c r="CG29" s="14"/>
      <c r="CH29" s="9"/>
      <c r="CI29" s="9"/>
      <c r="CJ29" s="9"/>
    </row>
    <row r="30" spans="1:88" ht="20" x14ac:dyDescent="0.2">
      <c r="A30" s="6"/>
      <c r="B30" s="6"/>
      <c r="C30" s="6"/>
      <c r="D30" s="6"/>
      <c r="E30" s="7"/>
      <c r="F30" s="7"/>
      <c r="G30" s="7"/>
      <c r="H30" s="7"/>
      <c r="Q30" s="21"/>
      <c r="R30" s="21"/>
      <c r="S30" s="21"/>
      <c r="T30" s="21"/>
      <c r="U30" s="21"/>
      <c r="V30" s="21"/>
      <c r="W30" s="21"/>
      <c r="X30" s="22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BQ30" s="10"/>
      <c r="CF30" s="13"/>
      <c r="CG30" s="14"/>
      <c r="CH30" s="9"/>
      <c r="CI30" s="9"/>
      <c r="CJ30" s="9"/>
    </row>
    <row r="31" spans="1:88" ht="20" x14ac:dyDescent="0.2">
      <c r="A31" s="6"/>
      <c r="B31" s="6"/>
      <c r="C31" s="6"/>
      <c r="D31" s="6"/>
      <c r="E31" s="7"/>
      <c r="F31" s="7"/>
      <c r="G31" s="7"/>
      <c r="H31" s="7"/>
      <c r="Q31" s="21"/>
      <c r="R31" s="21"/>
      <c r="S31" s="21"/>
      <c r="T31" s="21"/>
      <c r="U31" s="21"/>
      <c r="V31" s="21"/>
      <c r="W31" s="21"/>
      <c r="X31" s="22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BQ31" s="10"/>
      <c r="CF31" s="13"/>
      <c r="CG31" s="14"/>
      <c r="CH31" s="9"/>
      <c r="CI31" s="9"/>
      <c r="CJ31" s="9"/>
    </row>
    <row r="32" spans="1:88" ht="20" x14ac:dyDescent="0.2">
      <c r="A32" s="6"/>
      <c r="B32" s="6"/>
      <c r="C32" s="6"/>
      <c r="D32" s="6"/>
      <c r="E32" s="7"/>
      <c r="F32" s="7"/>
      <c r="G32" s="7"/>
      <c r="H32" s="7"/>
      <c r="Q32" s="21"/>
      <c r="R32" s="21"/>
      <c r="S32" s="21"/>
      <c r="T32" s="21"/>
      <c r="U32" s="21"/>
      <c r="V32" s="21"/>
      <c r="W32" s="21"/>
      <c r="X32" s="22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BQ32" s="10"/>
      <c r="CF32" s="13"/>
      <c r="CG32" s="14"/>
      <c r="CH32" s="9"/>
      <c r="CI32" s="9"/>
      <c r="CJ32" s="9"/>
    </row>
    <row r="33" spans="1:88" ht="20" x14ac:dyDescent="0.2">
      <c r="A33" s="6"/>
      <c r="B33" s="6"/>
      <c r="C33" s="6"/>
      <c r="D33" s="6"/>
      <c r="E33" s="7"/>
      <c r="F33" s="7"/>
      <c r="G33" s="7"/>
      <c r="H33" s="7"/>
      <c r="Q33" s="21"/>
      <c r="R33" s="21"/>
      <c r="S33" s="21"/>
      <c r="T33" s="21"/>
      <c r="U33" s="21"/>
      <c r="V33" s="21"/>
      <c r="W33" s="21"/>
      <c r="X33" s="22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BQ33" s="10"/>
      <c r="CF33" s="13"/>
      <c r="CG33" s="14"/>
      <c r="CH33" s="9"/>
      <c r="CI33" s="9"/>
      <c r="CJ33" s="9"/>
    </row>
    <row r="34" spans="1:88" ht="20" x14ac:dyDescent="0.2">
      <c r="A34" s="6"/>
      <c r="B34" s="6"/>
      <c r="C34" s="6"/>
      <c r="D34" s="6"/>
      <c r="E34" s="7"/>
      <c r="F34" s="7"/>
      <c r="G34" s="7"/>
      <c r="H34" s="7"/>
      <c r="Q34" s="21"/>
      <c r="R34" s="21"/>
      <c r="S34" s="21"/>
      <c r="T34" s="21"/>
      <c r="U34" s="21"/>
      <c r="V34" s="21"/>
      <c r="W34" s="21"/>
      <c r="X34" s="22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BQ34" s="10"/>
      <c r="CF34" s="13"/>
      <c r="CG34" s="14"/>
      <c r="CH34" s="9"/>
      <c r="CI34" s="9"/>
      <c r="CJ34" s="9"/>
    </row>
    <row r="35" spans="1:88" ht="20" x14ac:dyDescent="0.2">
      <c r="A35" s="6"/>
      <c r="B35" s="6"/>
      <c r="C35" s="6"/>
      <c r="D35" s="6"/>
      <c r="E35" s="7"/>
      <c r="F35" s="7"/>
      <c r="G35" s="7"/>
      <c r="H35" s="7"/>
      <c r="Q35" s="25"/>
      <c r="R35" s="25"/>
      <c r="S35" s="25"/>
      <c r="T35" s="22"/>
      <c r="U35" s="22"/>
      <c r="V35" s="22"/>
      <c r="W35" s="22"/>
      <c r="X35" s="22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BQ35" s="10"/>
      <c r="CF35" s="13"/>
      <c r="CG35" s="14"/>
      <c r="CH35" s="9"/>
      <c r="CI35" s="9"/>
      <c r="CJ35" s="9"/>
    </row>
    <row r="36" spans="1:88" ht="20" x14ac:dyDescent="0.2">
      <c r="A36" s="6"/>
      <c r="B36" s="6"/>
      <c r="C36" s="6"/>
      <c r="D36" s="6"/>
      <c r="E36" s="7"/>
      <c r="F36" s="7"/>
      <c r="G36" s="7"/>
      <c r="H36" s="7"/>
      <c r="Q36" s="26"/>
      <c r="R36" s="26"/>
      <c r="S36" s="26"/>
      <c r="T36" s="26"/>
      <c r="U36" s="26"/>
      <c r="V36" s="26"/>
      <c r="W36" s="26"/>
      <c r="X36" s="22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BQ36" s="10"/>
      <c r="CF36" s="13"/>
      <c r="CG36" s="14"/>
      <c r="CH36" s="9"/>
      <c r="CI36" s="9"/>
      <c r="CJ36" s="9"/>
    </row>
    <row r="37" spans="1:88" ht="20" x14ac:dyDescent="0.2">
      <c r="A37" s="6"/>
      <c r="B37" s="6"/>
      <c r="C37" s="6"/>
      <c r="D37" s="6"/>
      <c r="E37" s="7"/>
      <c r="F37" s="7"/>
      <c r="G37" s="7"/>
      <c r="H37" s="7"/>
      <c r="Q37" s="27"/>
      <c r="R37" s="21"/>
      <c r="S37" s="21"/>
      <c r="T37" s="21"/>
      <c r="U37" s="21"/>
      <c r="V37" s="21"/>
      <c r="W37" s="21"/>
      <c r="X37" s="22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BQ37" s="10"/>
      <c r="CF37" s="13"/>
      <c r="CG37" s="14"/>
      <c r="CH37" s="9"/>
      <c r="CI37" s="9"/>
      <c r="CJ37" s="9"/>
    </row>
    <row r="38" spans="1:88" ht="20" x14ac:dyDescent="0.2">
      <c r="A38" s="6"/>
      <c r="B38" s="6"/>
      <c r="C38" s="6"/>
      <c r="D38" s="6"/>
      <c r="E38" s="7"/>
      <c r="F38" s="7"/>
      <c r="G38" s="7"/>
      <c r="H38" s="7"/>
      <c r="Q38" s="25"/>
      <c r="R38" s="25"/>
      <c r="S38" s="25"/>
      <c r="T38" s="22"/>
      <c r="U38" s="22"/>
      <c r="V38" s="22"/>
      <c r="W38" s="22"/>
      <c r="X38" s="22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BQ38" s="10"/>
      <c r="CF38" s="13"/>
      <c r="CG38" s="14"/>
      <c r="CH38" s="9"/>
      <c r="CI38" s="9"/>
      <c r="CJ38" s="9"/>
    </row>
    <row r="39" spans="1:88" ht="20" x14ac:dyDescent="0.2">
      <c r="A39" s="6"/>
      <c r="B39" s="6"/>
      <c r="C39" s="6"/>
      <c r="D39" s="6"/>
      <c r="E39" s="7"/>
      <c r="F39" s="7"/>
      <c r="G39" s="7"/>
      <c r="H39" s="7"/>
      <c r="Q39" s="25"/>
      <c r="R39" s="25"/>
      <c r="S39" s="25"/>
      <c r="T39" s="22"/>
      <c r="U39" s="22"/>
      <c r="V39" s="22"/>
      <c r="W39" s="22"/>
      <c r="X39" s="22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BQ39" s="10"/>
      <c r="CF39" s="13"/>
      <c r="CG39" s="14"/>
      <c r="CH39" s="9"/>
      <c r="CI39" s="9"/>
      <c r="CJ39" s="9"/>
    </row>
    <row r="40" spans="1:88" ht="20" x14ac:dyDescent="0.2">
      <c r="A40" s="6"/>
      <c r="B40" s="6"/>
      <c r="C40" s="6"/>
      <c r="D40" s="6"/>
      <c r="E40" s="7"/>
      <c r="F40" s="7"/>
      <c r="G40" s="7"/>
      <c r="H40" s="7"/>
      <c r="Q40" s="25"/>
      <c r="R40" s="25"/>
      <c r="S40" s="25"/>
      <c r="T40" s="22"/>
      <c r="U40" s="22"/>
      <c r="V40" s="22"/>
      <c r="W40" s="22"/>
      <c r="X40" s="22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BQ40" s="10"/>
      <c r="CF40" s="13"/>
      <c r="CG40" s="14"/>
      <c r="CH40" s="9"/>
      <c r="CI40" s="9"/>
      <c r="CJ40" s="9"/>
    </row>
    <row r="41" spans="1:88" ht="20" x14ac:dyDescent="0.2">
      <c r="A41" s="6"/>
      <c r="B41" s="6"/>
      <c r="C41" s="6"/>
      <c r="D41" s="6"/>
      <c r="E41" s="7"/>
      <c r="F41" s="7"/>
      <c r="G41" s="7"/>
      <c r="H41" s="7"/>
      <c r="Q41" s="25"/>
      <c r="R41" s="25"/>
      <c r="S41" s="25"/>
      <c r="T41" s="22"/>
      <c r="U41" s="22"/>
      <c r="V41" s="22"/>
      <c r="W41" s="22"/>
      <c r="X41" s="22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BQ41" s="10"/>
      <c r="CF41" s="13"/>
      <c r="CG41" s="14"/>
      <c r="CH41" s="9"/>
      <c r="CI41" s="9"/>
      <c r="CJ41" s="9"/>
    </row>
    <row r="42" spans="1:88" ht="20" x14ac:dyDescent="0.2">
      <c r="A42" s="6"/>
      <c r="B42" s="6"/>
      <c r="C42" s="6"/>
      <c r="D42" s="6"/>
      <c r="E42" s="7"/>
      <c r="F42" s="7"/>
      <c r="G42" s="7"/>
      <c r="H42" s="7"/>
      <c r="Q42" s="25"/>
      <c r="R42" s="25"/>
      <c r="S42" s="25"/>
      <c r="T42" s="22"/>
      <c r="U42" s="22"/>
      <c r="V42" s="22"/>
      <c r="W42" s="22"/>
      <c r="X42" s="22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BQ42" s="10"/>
      <c r="CF42" s="13"/>
      <c r="CG42" s="14"/>
      <c r="CH42" s="9"/>
      <c r="CI42" s="9"/>
      <c r="CJ42" s="9"/>
    </row>
    <row r="43" spans="1:88" ht="20" x14ac:dyDescent="0.2">
      <c r="A43" s="6"/>
      <c r="B43" s="6"/>
      <c r="C43" s="6"/>
      <c r="D43" s="6"/>
      <c r="E43" s="6"/>
      <c r="F43" s="6"/>
      <c r="G43" s="6"/>
      <c r="H43" s="6"/>
      <c r="Q43" s="25"/>
      <c r="R43" s="25"/>
      <c r="S43" s="25"/>
      <c r="T43" s="22"/>
      <c r="U43" s="22"/>
      <c r="V43" s="22"/>
      <c r="W43" s="22"/>
      <c r="X43" s="22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BQ43" s="10"/>
      <c r="CF43" s="13"/>
      <c r="CG43" s="14"/>
      <c r="CH43" s="9"/>
      <c r="CI43" s="9"/>
      <c r="CJ43" s="9"/>
    </row>
    <row r="44" spans="1:88" ht="20" x14ac:dyDescent="0.2">
      <c r="A44" s="6"/>
      <c r="B44" s="6"/>
      <c r="C44" s="6"/>
      <c r="D44" s="6"/>
      <c r="E44" s="6"/>
      <c r="F44" s="6"/>
      <c r="G44" s="6"/>
      <c r="H44" s="6"/>
      <c r="Q44" s="25"/>
      <c r="R44" s="25"/>
      <c r="S44" s="25"/>
      <c r="T44" s="22"/>
      <c r="U44" s="22"/>
      <c r="V44" s="22"/>
      <c r="W44" s="22"/>
      <c r="X44" s="22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BQ44" s="10"/>
      <c r="CF44" s="13"/>
      <c r="CG44" s="14"/>
      <c r="CH44" s="9"/>
      <c r="CI44" s="9"/>
      <c r="CJ44" s="9"/>
    </row>
    <row r="45" spans="1:88" ht="20" x14ac:dyDescent="0.2">
      <c r="A45" s="6"/>
      <c r="B45" s="6"/>
      <c r="C45" s="6"/>
      <c r="D45" s="6"/>
      <c r="E45" s="6"/>
      <c r="F45" s="6"/>
      <c r="G45" s="6"/>
      <c r="H45" s="6"/>
      <c r="Q45" s="25"/>
      <c r="R45" s="26"/>
      <c r="S45" s="26"/>
      <c r="T45" s="26"/>
      <c r="U45" s="26"/>
      <c r="V45" s="26"/>
      <c r="W45" s="26"/>
      <c r="X45" s="26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BQ45" s="10"/>
      <c r="CF45" s="13"/>
      <c r="CG45" s="14"/>
      <c r="CH45" s="9"/>
      <c r="CI45" s="9"/>
      <c r="CJ45" s="9"/>
    </row>
    <row r="46" spans="1:88" ht="15" x14ac:dyDescent="0.2">
      <c r="A46" s="6"/>
      <c r="B46" s="6"/>
      <c r="C46" s="6"/>
      <c r="D46" s="6"/>
      <c r="E46" s="6"/>
      <c r="F46" s="6"/>
      <c r="G46" s="6"/>
      <c r="H46" s="6"/>
      <c r="Q46" s="28"/>
      <c r="R46" s="28"/>
      <c r="S46" s="28"/>
      <c r="T46" s="28"/>
      <c r="U46" s="28"/>
      <c r="V46" s="28"/>
      <c r="W46" s="28"/>
      <c r="X46" s="28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BQ46" s="15"/>
      <c r="CF46" s="13"/>
      <c r="CG46" s="14"/>
      <c r="CH46" s="9"/>
      <c r="CI46" s="9"/>
      <c r="CJ46" s="9"/>
    </row>
    <row r="47" spans="1:88" ht="15" x14ac:dyDescent="0.2">
      <c r="A47" s="6"/>
      <c r="B47" s="6"/>
      <c r="C47" s="6"/>
      <c r="D47" s="6"/>
      <c r="E47" s="6"/>
      <c r="F47" s="6"/>
      <c r="G47" s="6"/>
      <c r="H47" s="6"/>
      <c r="Q47" s="25"/>
      <c r="R47" s="26" t="s">
        <v>23</v>
      </c>
      <c r="S47" s="26"/>
      <c r="T47" s="26"/>
      <c r="U47" s="26"/>
      <c r="V47" s="26"/>
      <c r="W47" s="26"/>
      <c r="X47" s="26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BQ47" s="15"/>
      <c r="CF47" s="13"/>
      <c r="CG47" s="14"/>
      <c r="CH47" s="9"/>
      <c r="CI47" s="9"/>
      <c r="CJ47" s="9"/>
    </row>
    <row r="48" spans="1:88" ht="15" x14ac:dyDescent="0.2">
      <c r="A48" s="6"/>
      <c r="B48" s="6"/>
      <c r="C48" s="6"/>
      <c r="D48" s="6"/>
      <c r="E48" s="6"/>
      <c r="F48" s="6"/>
      <c r="G48" s="6"/>
      <c r="H48" s="6"/>
      <c r="Q48" s="28" t="s">
        <v>24</v>
      </c>
      <c r="R48" s="28"/>
      <c r="S48" s="28"/>
      <c r="T48" s="28"/>
      <c r="U48" s="28"/>
      <c r="V48" s="28"/>
      <c r="W48" s="28"/>
      <c r="X48" s="28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BQ48" s="15"/>
      <c r="CF48" s="13"/>
      <c r="CG48" s="14"/>
      <c r="CH48" s="9"/>
      <c r="CI48" s="9"/>
      <c r="CJ48" s="9"/>
    </row>
    <row r="49" spans="1:88" x14ac:dyDescent="0.15">
      <c r="A49" s="6"/>
      <c r="B49" s="6"/>
      <c r="C49" s="6"/>
      <c r="D49" s="6"/>
      <c r="E49" s="6"/>
      <c r="F49" s="6"/>
      <c r="G49" s="6"/>
      <c r="H49" s="6"/>
      <c r="Q49" s="25"/>
      <c r="R49" s="25"/>
      <c r="S49" s="25"/>
      <c r="T49" s="22"/>
      <c r="U49" s="22"/>
      <c r="V49" s="22"/>
      <c r="W49" s="22"/>
      <c r="X49" s="22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BQ49" s="15"/>
      <c r="CF49" s="13"/>
      <c r="CG49" s="14"/>
      <c r="CH49" s="9"/>
      <c r="CI49" s="9"/>
      <c r="CJ49" s="9"/>
    </row>
    <row r="50" spans="1:88" x14ac:dyDescent="0.15">
      <c r="A50" s="6"/>
      <c r="B50" s="6"/>
      <c r="C50" s="6"/>
      <c r="D50" s="6"/>
      <c r="E50" s="6"/>
      <c r="F50" s="6"/>
      <c r="G50" s="6"/>
      <c r="H50" s="6"/>
      <c r="Q50" s="22"/>
      <c r="R50" s="22"/>
      <c r="S50" s="22"/>
      <c r="T50" s="22"/>
      <c r="U50" s="22"/>
      <c r="V50" s="22"/>
      <c r="W50" s="22"/>
      <c r="X50" s="22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BQ50" s="15"/>
      <c r="CF50" s="13"/>
      <c r="CG50" s="14"/>
      <c r="CH50" s="9"/>
      <c r="CI50" s="9"/>
      <c r="CJ50" s="9"/>
    </row>
    <row r="51" spans="1:88" x14ac:dyDescent="0.15">
      <c r="A51" s="6"/>
      <c r="B51" s="6"/>
      <c r="C51" s="6"/>
      <c r="D51" s="6"/>
      <c r="E51" s="6"/>
      <c r="F51" s="6"/>
      <c r="G51" s="6"/>
      <c r="H51" s="6"/>
      <c r="Q51" s="22"/>
      <c r="R51" s="22"/>
      <c r="S51" s="22"/>
      <c r="T51" s="22"/>
      <c r="U51" s="22"/>
      <c r="V51" s="22"/>
      <c r="W51" s="22"/>
      <c r="X51" s="22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BQ51" s="15"/>
      <c r="CF51" s="13"/>
      <c r="CG51" s="14"/>
      <c r="CH51" s="9"/>
      <c r="CI51" s="9"/>
      <c r="CJ51" s="9"/>
    </row>
    <row r="52" spans="1:88" x14ac:dyDescent="0.15">
      <c r="A52" s="6"/>
      <c r="B52" s="6"/>
      <c r="C52" s="6"/>
      <c r="D52" s="6"/>
      <c r="E52" s="6"/>
      <c r="F52" s="6"/>
      <c r="G52" s="6"/>
      <c r="H52" s="6"/>
      <c r="Q52" s="22"/>
      <c r="R52" s="22"/>
      <c r="S52" s="22"/>
      <c r="T52" s="22"/>
      <c r="U52" s="22"/>
      <c r="V52" s="22"/>
      <c r="W52" s="22"/>
      <c r="X52" s="22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BQ52" s="15"/>
      <c r="CF52" s="13"/>
      <c r="CG52" s="14"/>
      <c r="CH52" s="9"/>
      <c r="CI52" s="9"/>
      <c r="CJ52" s="9"/>
    </row>
    <row r="53" spans="1:88" x14ac:dyDescent="0.15">
      <c r="A53" s="6"/>
      <c r="B53" s="6"/>
      <c r="C53" s="6"/>
      <c r="D53" s="6"/>
      <c r="E53" s="6"/>
      <c r="F53" s="6"/>
      <c r="G53" s="6"/>
      <c r="H53" s="6"/>
      <c r="Q53" s="22"/>
      <c r="R53" s="22"/>
      <c r="S53" s="22"/>
      <c r="T53" s="22"/>
      <c r="U53" s="22"/>
      <c r="V53" s="22"/>
      <c r="W53" s="22"/>
      <c r="X53" s="22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BQ53" s="15"/>
      <c r="CF53" s="13"/>
      <c r="CG53" s="14"/>
      <c r="CH53" s="9"/>
      <c r="CI53" s="9"/>
      <c r="CJ53" s="9"/>
    </row>
    <row r="54" spans="1:88" x14ac:dyDescent="0.15">
      <c r="A54" s="6"/>
      <c r="B54" s="6"/>
      <c r="C54" s="6"/>
      <c r="D54" s="6"/>
      <c r="E54" s="6"/>
      <c r="F54" s="6"/>
      <c r="G54" s="6"/>
      <c r="H54" s="6"/>
      <c r="Q54" s="22"/>
      <c r="R54" s="22"/>
      <c r="S54" s="22"/>
      <c r="T54" s="22"/>
      <c r="U54" s="22"/>
      <c r="V54" s="22"/>
      <c r="W54" s="22"/>
      <c r="X54" s="22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BQ54" s="15"/>
      <c r="CF54" s="13"/>
      <c r="CG54" s="14"/>
      <c r="CH54" s="9"/>
      <c r="CI54" s="9"/>
      <c r="CJ54" s="9"/>
    </row>
    <row r="55" spans="1:88" x14ac:dyDescent="0.15">
      <c r="A55" s="6"/>
      <c r="B55" s="6"/>
      <c r="C55" s="6"/>
      <c r="D55" s="6"/>
      <c r="E55" s="6"/>
      <c r="F55" s="6"/>
      <c r="G55" s="6"/>
      <c r="H55" s="6"/>
      <c r="Q55" s="22"/>
      <c r="R55" s="22"/>
      <c r="S55" s="22"/>
      <c r="T55" s="22"/>
      <c r="U55" s="22"/>
      <c r="V55" s="22"/>
      <c r="W55" s="22"/>
      <c r="X55" s="22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BQ55" s="15"/>
      <c r="CF55" s="13"/>
      <c r="CG55" s="14"/>
      <c r="CH55" s="9"/>
      <c r="CI55" s="9"/>
      <c r="CJ55" s="9"/>
    </row>
    <row r="56" spans="1:88" x14ac:dyDescent="0.15">
      <c r="A56" s="6"/>
      <c r="B56" s="6"/>
      <c r="C56" s="6"/>
      <c r="D56" s="6"/>
      <c r="E56" s="6"/>
      <c r="F56" s="6"/>
      <c r="G56" s="6"/>
      <c r="H56" s="6"/>
      <c r="Q56" s="22"/>
      <c r="R56" s="22"/>
      <c r="S56" s="22"/>
      <c r="T56" s="22"/>
      <c r="U56" s="22"/>
      <c r="V56" s="22"/>
      <c r="W56" s="22"/>
      <c r="X56" s="22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BQ56" s="15"/>
      <c r="CF56" s="13"/>
      <c r="CG56" s="14"/>
      <c r="CH56" s="9"/>
      <c r="CI56" s="9"/>
      <c r="CJ56" s="9"/>
    </row>
    <row r="57" spans="1:88" x14ac:dyDescent="0.15">
      <c r="A57" s="6"/>
      <c r="B57" s="6"/>
      <c r="C57" s="6"/>
      <c r="D57" s="6"/>
      <c r="E57" s="6"/>
      <c r="F57" s="6"/>
      <c r="G57" s="6"/>
      <c r="H57" s="6"/>
      <c r="Q57" s="22"/>
      <c r="R57" s="22"/>
      <c r="S57" s="22"/>
      <c r="T57" s="22"/>
      <c r="U57" s="22"/>
      <c r="V57" s="22"/>
      <c r="W57" s="22"/>
      <c r="X57" s="22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BQ57" s="15"/>
      <c r="CF57" s="5"/>
      <c r="CG57" s="9"/>
      <c r="CH57" s="9"/>
      <c r="CI57" s="9"/>
      <c r="CJ57" s="9"/>
    </row>
    <row r="58" spans="1:88" x14ac:dyDescent="0.15">
      <c r="A58" s="6"/>
      <c r="B58" s="6"/>
      <c r="C58" s="6"/>
      <c r="D58" s="6"/>
      <c r="E58" s="6"/>
      <c r="F58" s="6"/>
      <c r="G58" s="6"/>
      <c r="H58" s="6"/>
      <c r="Q58" s="22"/>
      <c r="R58" s="22"/>
      <c r="S58" s="22"/>
      <c r="T58" s="22"/>
      <c r="U58" s="22"/>
      <c r="V58" s="22"/>
      <c r="W58" s="22"/>
      <c r="X58" s="22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BQ58" s="15"/>
      <c r="CF58" s="5"/>
      <c r="CG58" s="9"/>
      <c r="CH58" s="9"/>
      <c r="CI58" s="9"/>
      <c r="CJ58" s="9"/>
    </row>
    <row r="59" spans="1:88" x14ac:dyDescent="0.15">
      <c r="A59" s="6"/>
      <c r="B59" s="6"/>
      <c r="C59" s="6"/>
      <c r="D59" s="6"/>
      <c r="E59" s="6"/>
      <c r="F59" s="6"/>
      <c r="G59" s="6"/>
      <c r="H59" s="6"/>
      <c r="Q59" s="22"/>
      <c r="R59" s="22"/>
      <c r="S59" s="22"/>
      <c r="T59" s="22"/>
      <c r="U59" s="22"/>
      <c r="V59" s="22"/>
      <c r="W59" s="22"/>
      <c r="X59" s="22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BQ59" s="15"/>
      <c r="CF59" s="5"/>
      <c r="CG59" s="9"/>
      <c r="CH59" s="9"/>
      <c r="CI59" s="9"/>
      <c r="CJ59" s="9"/>
    </row>
    <row r="60" spans="1:88" x14ac:dyDescent="0.15">
      <c r="A60" s="6"/>
      <c r="B60" s="6"/>
      <c r="C60" s="6"/>
      <c r="D60" s="6"/>
      <c r="E60" s="6"/>
      <c r="F60" s="6"/>
      <c r="G60" s="6"/>
      <c r="H60" s="6"/>
      <c r="Q60" s="22"/>
      <c r="R60" s="22"/>
      <c r="S60" s="22"/>
      <c r="T60" s="22"/>
      <c r="U60" s="22"/>
      <c r="V60" s="22"/>
      <c r="W60" s="22"/>
      <c r="X60" s="22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BQ60" s="15"/>
      <c r="CF60" s="5"/>
      <c r="CG60" s="9"/>
      <c r="CH60" s="9"/>
      <c r="CI60" s="9"/>
      <c r="CJ60" s="9"/>
    </row>
    <row r="61" spans="1:88" x14ac:dyDescent="0.15">
      <c r="A61" s="6"/>
      <c r="B61" s="6"/>
      <c r="C61" s="6"/>
      <c r="D61" s="6"/>
      <c r="E61" s="6"/>
      <c r="F61" s="6"/>
      <c r="G61" s="6"/>
      <c r="H61" s="6"/>
      <c r="Q61" s="22"/>
      <c r="R61" s="22"/>
      <c r="S61" s="22"/>
      <c r="T61" s="22"/>
      <c r="U61" s="22"/>
      <c r="V61" s="22"/>
      <c r="W61" s="22"/>
      <c r="X61" s="22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BQ61" s="15"/>
      <c r="CF61" s="5"/>
      <c r="CG61" s="9"/>
      <c r="CH61" s="9"/>
      <c r="CI61" s="9"/>
      <c r="CJ61" s="9"/>
    </row>
    <row r="62" spans="1:88" x14ac:dyDescent="0.15">
      <c r="A62" s="6"/>
      <c r="B62" s="6"/>
      <c r="C62" s="6"/>
      <c r="D62" s="6"/>
      <c r="E62" s="6"/>
      <c r="F62" s="6"/>
      <c r="G62" s="6"/>
      <c r="H62" s="6"/>
      <c r="Q62" s="22"/>
      <c r="R62" s="22"/>
      <c r="S62" s="22"/>
      <c r="T62" s="22"/>
      <c r="U62" s="22"/>
      <c r="V62" s="22"/>
      <c r="W62" s="22"/>
      <c r="X62" s="22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BQ62" s="15"/>
      <c r="CF62" s="5"/>
      <c r="CG62" s="9"/>
      <c r="CH62" s="9"/>
      <c r="CI62" s="9"/>
      <c r="CJ62" s="9"/>
    </row>
    <row r="63" spans="1:88" x14ac:dyDescent="0.15">
      <c r="A63" s="6"/>
      <c r="B63" s="6"/>
      <c r="C63" s="6"/>
      <c r="D63" s="6"/>
      <c r="E63" s="6"/>
      <c r="F63" s="6"/>
      <c r="G63" s="6"/>
      <c r="H63" s="6"/>
      <c r="Q63" s="22"/>
      <c r="R63" s="22"/>
      <c r="S63" s="22"/>
      <c r="T63" s="22"/>
      <c r="U63" s="22"/>
      <c r="V63" s="22"/>
      <c r="W63" s="22"/>
      <c r="X63" s="22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BQ63" s="15"/>
      <c r="CF63" s="5"/>
      <c r="CG63" s="9"/>
      <c r="CH63" s="9"/>
      <c r="CI63" s="9"/>
      <c r="CJ63" s="9"/>
    </row>
    <row r="64" spans="1:88" x14ac:dyDescent="0.15">
      <c r="A64" s="6"/>
      <c r="B64" s="6"/>
      <c r="C64" s="6"/>
      <c r="D64" s="6"/>
      <c r="E64" s="6"/>
      <c r="F64" s="6"/>
      <c r="G64" s="6"/>
      <c r="H64" s="6"/>
      <c r="Q64" s="22"/>
      <c r="R64" s="22"/>
      <c r="S64" s="22"/>
      <c r="T64" s="22"/>
      <c r="U64" s="22"/>
      <c r="V64" s="22"/>
      <c r="W64" s="22"/>
      <c r="X64" s="22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BQ64" s="15"/>
      <c r="CF64" s="5"/>
      <c r="CG64" s="9"/>
      <c r="CH64" s="9"/>
      <c r="CI64" s="9"/>
      <c r="CJ64" s="9"/>
    </row>
    <row r="65" spans="1:88" x14ac:dyDescent="0.15">
      <c r="A65" s="6"/>
      <c r="B65" s="6"/>
      <c r="C65" s="6"/>
      <c r="D65" s="6"/>
      <c r="E65" s="6"/>
      <c r="F65" s="6"/>
      <c r="G65" s="6"/>
      <c r="H65" s="6"/>
      <c r="Q65" s="22"/>
      <c r="R65" s="22"/>
      <c r="S65" s="22"/>
      <c r="T65" s="22"/>
      <c r="U65" s="22"/>
      <c r="V65" s="22"/>
      <c r="W65" s="22"/>
      <c r="X65" s="22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BQ65" s="15"/>
      <c r="CF65" s="5"/>
      <c r="CG65" s="9"/>
      <c r="CH65" s="9"/>
      <c r="CI65" s="9"/>
      <c r="CJ65" s="9"/>
    </row>
    <row r="66" spans="1:88" x14ac:dyDescent="0.15">
      <c r="A66" s="6"/>
      <c r="B66" s="6"/>
      <c r="C66" s="6"/>
      <c r="D66" s="6"/>
      <c r="E66" s="6"/>
      <c r="F66" s="6"/>
      <c r="G66" s="6"/>
      <c r="H66" s="6"/>
      <c r="Q66" s="22"/>
      <c r="R66" s="22"/>
      <c r="S66" s="22"/>
      <c r="T66" s="22"/>
      <c r="U66" s="22"/>
      <c r="V66" s="22"/>
      <c r="W66" s="22"/>
      <c r="X66" s="22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BQ66" s="15"/>
      <c r="CF66" s="5"/>
      <c r="CG66" s="9"/>
      <c r="CH66" s="9"/>
      <c r="CI66" s="9"/>
      <c r="CJ66" s="9"/>
    </row>
    <row r="67" spans="1:88" x14ac:dyDescent="0.15">
      <c r="A67" s="6"/>
      <c r="B67" s="6"/>
      <c r="C67" s="6"/>
      <c r="D67" s="6"/>
      <c r="E67" s="6"/>
      <c r="F67" s="6"/>
      <c r="G67" s="6"/>
      <c r="H67" s="6"/>
      <c r="Q67" s="22"/>
      <c r="R67" s="22"/>
      <c r="S67" s="22"/>
      <c r="T67" s="22"/>
      <c r="U67" s="22"/>
      <c r="V67" s="22"/>
      <c r="W67" s="22"/>
      <c r="X67" s="22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BQ67" s="15"/>
      <c r="CF67" s="5"/>
      <c r="CG67" s="9"/>
      <c r="CH67" s="9"/>
      <c r="CI67" s="9"/>
      <c r="CJ67" s="9"/>
    </row>
    <row r="68" spans="1:88" x14ac:dyDescent="0.15">
      <c r="A68" s="6"/>
      <c r="B68" s="6"/>
      <c r="C68" s="6"/>
      <c r="D68" s="6"/>
      <c r="E68" s="6"/>
      <c r="F68" s="6"/>
      <c r="G68" s="6"/>
      <c r="H68" s="6"/>
      <c r="Q68" s="22"/>
      <c r="R68" s="22"/>
      <c r="S68" s="22"/>
      <c r="T68" s="22"/>
      <c r="U68" s="22"/>
      <c r="V68" s="22"/>
      <c r="W68" s="22"/>
      <c r="X68" s="22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BQ68" s="15"/>
      <c r="CF68" s="5"/>
      <c r="CG68" s="9"/>
      <c r="CH68" s="9"/>
      <c r="CI68" s="9"/>
      <c r="CJ68" s="9"/>
    </row>
    <row r="69" spans="1:88" x14ac:dyDescent="0.15">
      <c r="A69" s="6"/>
      <c r="B69" s="6"/>
      <c r="C69" s="6"/>
      <c r="D69" s="6"/>
      <c r="E69" s="6"/>
      <c r="F69" s="6"/>
      <c r="G69" s="6"/>
      <c r="H69" s="6"/>
      <c r="Q69" s="22"/>
      <c r="R69" s="22"/>
      <c r="S69" s="22"/>
      <c r="T69" s="22"/>
      <c r="U69" s="22"/>
      <c r="V69" s="22"/>
      <c r="W69" s="22"/>
      <c r="X69" s="22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BQ69" s="15"/>
      <c r="CF69" s="5"/>
      <c r="CG69" s="9"/>
      <c r="CH69" s="9"/>
      <c r="CI69" s="9"/>
      <c r="CJ69" s="9"/>
    </row>
    <row r="70" spans="1:88" x14ac:dyDescent="0.15">
      <c r="A70" s="6"/>
      <c r="B70" s="6"/>
      <c r="C70" s="6"/>
      <c r="D70" s="6"/>
      <c r="E70" s="6"/>
      <c r="F70" s="6"/>
      <c r="G70" s="6"/>
      <c r="H70" s="6"/>
      <c r="Q70" s="22"/>
      <c r="R70" s="22"/>
      <c r="S70" s="22"/>
      <c r="T70" s="22"/>
      <c r="U70" s="22"/>
      <c r="V70" s="22"/>
      <c r="W70" s="22"/>
      <c r="X70" s="22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BQ70" s="15"/>
      <c r="CF70" s="5"/>
      <c r="CG70" s="9"/>
      <c r="CH70" s="9"/>
      <c r="CI70" s="9"/>
      <c r="CJ70" s="9"/>
    </row>
    <row r="71" spans="1:88" x14ac:dyDescent="0.15">
      <c r="A71" s="6"/>
      <c r="B71" s="6"/>
      <c r="C71" s="6"/>
      <c r="D71" s="6"/>
      <c r="E71" s="6"/>
      <c r="F71" s="6"/>
      <c r="G71" s="6"/>
      <c r="H71" s="6"/>
      <c r="Q71" s="22"/>
      <c r="R71" s="22"/>
      <c r="S71" s="22"/>
      <c r="T71" s="22"/>
      <c r="U71" s="22"/>
      <c r="V71" s="22"/>
      <c r="W71" s="22"/>
      <c r="X71" s="22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BQ71" s="15"/>
      <c r="CF71" s="5"/>
      <c r="CG71" s="9"/>
      <c r="CH71" s="9"/>
      <c r="CI71" s="9"/>
      <c r="CJ71" s="9"/>
    </row>
    <row r="72" spans="1:88" x14ac:dyDescent="0.15">
      <c r="A72" s="6"/>
      <c r="B72" s="6"/>
      <c r="C72" s="6"/>
      <c r="D72" s="6"/>
      <c r="E72" s="6"/>
      <c r="F72" s="6"/>
      <c r="G72" s="6"/>
      <c r="H72" s="6"/>
      <c r="Q72" s="22"/>
      <c r="R72" s="22"/>
      <c r="S72" s="22"/>
      <c r="T72" s="22"/>
      <c r="U72" s="22"/>
      <c r="V72" s="22"/>
      <c r="W72" s="22"/>
      <c r="X72" s="22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BQ72" s="15"/>
      <c r="CF72" s="5"/>
      <c r="CG72" s="9"/>
      <c r="CH72" s="9"/>
      <c r="CI72" s="9"/>
      <c r="CJ72" s="9"/>
    </row>
    <row r="73" spans="1:88" x14ac:dyDescent="0.15">
      <c r="A73" s="6"/>
      <c r="B73" s="6"/>
      <c r="C73" s="6"/>
      <c r="D73" s="6"/>
      <c r="E73" s="6"/>
      <c r="F73" s="6"/>
      <c r="G73" s="6"/>
      <c r="H73" s="6"/>
      <c r="Q73" s="22"/>
      <c r="R73" s="22"/>
      <c r="S73" s="22"/>
      <c r="T73" s="22"/>
      <c r="U73" s="22"/>
      <c r="V73" s="22"/>
      <c r="W73" s="22"/>
      <c r="X73" s="22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BQ73" s="15"/>
      <c r="CF73" s="5"/>
      <c r="CG73" s="9"/>
      <c r="CH73" s="9"/>
      <c r="CI73" s="9"/>
      <c r="CJ73" s="9"/>
    </row>
    <row r="74" spans="1:88" x14ac:dyDescent="0.15">
      <c r="A74" s="6"/>
      <c r="B74" s="6"/>
      <c r="C74" s="6"/>
      <c r="D74" s="6"/>
      <c r="E74" s="6"/>
      <c r="F74" s="6"/>
      <c r="G74" s="6"/>
      <c r="H74" s="6"/>
      <c r="Q74" s="22"/>
      <c r="R74" s="22"/>
      <c r="S74" s="22"/>
      <c r="T74" s="22"/>
      <c r="U74" s="22"/>
      <c r="V74" s="22"/>
      <c r="W74" s="22"/>
      <c r="X74" s="22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BQ74" s="15"/>
      <c r="CF74" s="5"/>
      <c r="CG74" s="9"/>
      <c r="CH74" s="9"/>
      <c r="CI74" s="9"/>
      <c r="CJ74" s="9"/>
    </row>
    <row r="75" spans="1:88" x14ac:dyDescent="0.15">
      <c r="A75" s="6"/>
      <c r="B75" s="6"/>
      <c r="C75" s="6"/>
      <c r="D75" s="6"/>
      <c r="E75" s="6"/>
      <c r="F75" s="6"/>
      <c r="G75" s="6"/>
      <c r="H75" s="6"/>
      <c r="Q75" s="22"/>
      <c r="R75" s="22"/>
      <c r="S75" s="22"/>
      <c r="T75" s="22"/>
      <c r="U75" s="22"/>
      <c r="V75" s="22"/>
      <c r="W75" s="22"/>
      <c r="X75" s="22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BQ75" s="15"/>
      <c r="CF75" s="5"/>
      <c r="CG75" s="9"/>
      <c r="CH75" s="9"/>
      <c r="CI75" s="9"/>
      <c r="CJ75" s="9"/>
    </row>
    <row r="76" spans="1:88" x14ac:dyDescent="0.15">
      <c r="A76" s="6"/>
      <c r="B76" s="6"/>
      <c r="C76" s="6"/>
      <c r="D76" s="6"/>
      <c r="E76" s="6"/>
      <c r="F76" s="6"/>
      <c r="G76" s="6"/>
      <c r="H76" s="6"/>
      <c r="Q76" s="22"/>
      <c r="R76" s="22"/>
      <c r="S76" s="22"/>
      <c r="T76" s="22"/>
      <c r="U76" s="22"/>
      <c r="V76" s="22"/>
      <c r="W76" s="22"/>
      <c r="X76" s="22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BQ76" s="15"/>
      <c r="CF76" s="5"/>
      <c r="CG76" s="9"/>
      <c r="CH76" s="9"/>
      <c r="CI76" s="9"/>
      <c r="CJ76" s="9"/>
    </row>
    <row r="77" spans="1:88" x14ac:dyDescent="0.15">
      <c r="A77" s="6"/>
      <c r="B77" s="6"/>
      <c r="C77" s="6"/>
      <c r="D77" s="6"/>
      <c r="E77" s="6"/>
      <c r="F77" s="6"/>
      <c r="G77" s="6"/>
      <c r="H77" s="6"/>
      <c r="Q77" s="22"/>
      <c r="R77" s="22"/>
      <c r="S77" s="22"/>
      <c r="T77" s="22"/>
      <c r="U77" s="22"/>
      <c r="V77" s="22"/>
      <c r="W77" s="22"/>
      <c r="X77" s="22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BQ77" s="15"/>
      <c r="CF77" s="5"/>
      <c r="CG77" s="9"/>
      <c r="CH77" s="9"/>
      <c r="CI77" s="9"/>
      <c r="CJ77" s="9"/>
    </row>
    <row r="78" spans="1:88" x14ac:dyDescent="0.15">
      <c r="A78" s="6"/>
      <c r="B78" s="6"/>
      <c r="C78" s="6"/>
      <c r="D78" s="6"/>
      <c r="E78" s="6"/>
      <c r="F78" s="6"/>
      <c r="G78" s="6"/>
      <c r="H78" s="6"/>
      <c r="Q78" s="22"/>
      <c r="R78" s="22"/>
      <c r="S78" s="22"/>
      <c r="T78" s="22"/>
      <c r="U78" s="22"/>
      <c r="V78" s="22"/>
      <c r="W78" s="22"/>
      <c r="X78" s="22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BQ78" s="15"/>
      <c r="CF78" s="5"/>
      <c r="CG78" s="9"/>
      <c r="CH78" s="9"/>
      <c r="CI78" s="9"/>
      <c r="CJ78" s="9"/>
    </row>
    <row r="79" spans="1:88" x14ac:dyDescent="0.15">
      <c r="A79" s="6"/>
      <c r="B79" s="6"/>
      <c r="C79" s="6"/>
      <c r="D79" s="6"/>
      <c r="E79" s="6"/>
      <c r="F79" s="6"/>
      <c r="G79" s="6"/>
      <c r="H79" s="6"/>
      <c r="Q79" s="22"/>
      <c r="R79" s="22"/>
      <c r="S79" s="22"/>
      <c r="T79" s="22"/>
      <c r="U79" s="22"/>
      <c r="V79" s="22"/>
      <c r="W79" s="22"/>
      <c r="X79" s="22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BQ79" s="15"/>
      <c r="CF79" s="5"/>
      <c r="CG79" s="9"/>
      <c r="CH79" s="9"/>
      <c r="CI79" s="9"/>
      <c r="CJ79" s="9"/>
    </row>
    <row r="80" spans="1:88" x14ac:dyDescent="0.15">
      <c r="A80" s="6"/>
      <c r="B80" s="6"/>
      <c r="C80" s="6"/>
      <c r="D80" s="6"/>
      <c r="E80" s="6"/>
      <c r="F80" s="6"/>
      <c r="G80" s="6"/>
      <c r="H80" s="6"/>
      <c r="Q80" s="22"/>
      <c r="R80" s="22"/>
      <c r="S80" s="22"/>
      <c r="T80" s="22"/>
      <c r="U80" s="22"/>
      <c r="V80" s="22"/>
      <c r="W80" s="22"/>
      <c r="X80" s="22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BQ80" s="15"/>
      <c r="CF80" s="5"/>
      <c r="CG80" s="9"/>
      <c r="CH80" s="9"/>
      <c r="CI80" s="9"/>
      <c r="CJ80" s="9"/>
    </row>
    <row r="81" spans="1:88" x14ac:dyDescent="0.15">
      <c r="A81" s="6"/>
      <c r="B81" s="6"/>
      <c r="C81" s="6"/>
      <c r="D81" s="6"/>
      <c r="E81" s="6"/>
      <c r="F81" s="6"/>
      <c r="G81" s="6"/>
      <c r="H81" s="6"/>
      <c r="Q81" s="22"/>
      <c r="R81" s="22"/>
      <c r="S81" s="22"/>
      <c r="T81" s="22"/>
      <c r="U81" s="22"/>
      <c r="V81" s="22"/>
      <c r="W81" s="22"/>
      <c r="X81" s="22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BQ81" s="15"/>
      <c r="CF81" s="5"/>
      <c r="CG81" s="9"/>
      <c r="CH81" s="9"/>
      <c r="CI81" s="9"/>
      <c r="CJ81" s="9"/>
    </row>
    <row r="82" spans="1:88" x14ac:dyDescent="0.15">
      <c r="A82" s="6"/>
      <c r="B82" s="6"/>
      <c r="C82" s="6"/>
      <c r="D82" s="6"/>
      <c r="E82" s="6"/>
      <c r="F82" s="6"/>
      <c r="G82" s="6"/>
      <c r="H82" s="6"/>
      <c r="Q82" s="22"/>
      <c r="R82" s="22"/>
      <c r="S82" s="22"/>
      <c r="T82" s="22"/>
      <c r="U82" s="22"/>
      <c r="V82" s="22"/>
      <c r="W82" s="22"/>
      <c r="X82" s="22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BQ82" s="15"/>
      <c r="CF82" s="5"/>
      <c r="CG82" s="9"/>
      <c r="CH82" s="9"/>
      <c r="CI82" s="9"/>
      <c r="CJ82" s="9"/>
    </row>
    <row r="83" spans="1:88" x14ac:dyDescent="0.15">
      <c r="A83" s="6"/>
      <c r="B83" s="6"/>
      <c r="C83" s="6"/>
      <c r="D83" s="6"/>
      <c r="E83" s="6"/>
      <c r="F83" s="6"/>
      <c r="G83" s="6"/>
      <c r="H83" s="6"/>
      <c r="Q83" s="22"/>
      <c r="R83" s="22"/>
      <c r="S83" s="22"/>
      <c r="T83" s="22"/>
      <c r="U83" s="22"/>
      <c r="V83" s="22"/>
      <c r="W83" s="22"/>
      <c r="X83" s="22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BQ83" s="15"/>
      <c r="CF83" s="5"/>
      <c r="CG83" s="9"/>
      <c r="CH83" s="9"/>
      <c r="CI83" s="9"/>
      <c r="CJ83" s="9"/>
    </row>
    <row r="84" spans="1:88" x14ac:dyDescent="0.15">
      <c r="A84" s="6"/>
      <c r="B84" s="6"/>
      <c r="C84" s="6"/>
      <c r="D84" s="6"/>
      <c r="E84" s="6"/>
      <c r="F84" s="6"/>
      <c r="G84" s="6"/>
      <c r="H84" s="6"/>
      <c r="Q84" s="22"/>
      <c r="R84" s="22"/>
      <c r="S84" s="22"/>
      <c r="T84" s="22"/>
      <c r="U84" s="22"/>
      <c r="V84" s="22"/>
      <c r="W84" s="22"/>
      <c r="X84" s="22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BQ84" s="15"/>
      <c r="CF84" s="5"/>
      <c r="CG84" s="9"/>
      <c r="CH84" s="9"/>
      <c r="CI84" s="9"/>
      <c r="CJ84" s="9"/>
    </row>
    <row r="85" spans="1:88" x14ac:dyDescent="0.15">
      <c r="A85" s="6"/>
      <c r="B85" s="6"/>
      <c r="C85" s="6"/>
      <c r="D85" s="6"/>
      <c r="E85" s="6"/>
      <c r="F85" s="6"/>
      <c r="G85" s="6"/>
      <c r="H85" s="6"/>
      <c r="Q85" s="22"/>
      <c r="R85" s="22"/>
      <c r="S85" s="22"/>
      <c r="T85" s="22"/>
      <c r="U85" s="22"/>
      <c r="V85" s="22"/>
      <c r="W85" s="22"/>
      <c r="X85" s="22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BQ85" s="15"/>
      <c r="CF85" s="5"/>
      <c r="CG85" s="9"/>
      <c r="CH85" s="9"/>
      <c r="CI85" s="9"/>
      <c r="CJ85" s="9"/>
    </row>
    <row r="86" spans="1:88" x14ac:dyDescent="0.15">
      <c r="A86" s="6"/>
      <c r="B86" s="6"/>
      <c r="C86" s="6"/>
      <c r="D86" s="6"/>
      <c r="E86" s="6"/>
      <c r="F86" s="6"/>
      <c r="G86" s="6"/>
      <c r="H86" s="6"/>
      <c r="Q86" s="22"/>
      <c r="R86" s="22"/>
      <c r="S86" s="22"/>
      <c r="T86" s="22"/>
      <c r="U86" s="22"/>
      <c r="V86" s="22"/>
      <c r="W86" s="22"/>
      <c r="X86" s="22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BQ86" s="15"/>
      <c r="CF86" s="5"/>
      <c r="CG86" s="9"/>
      <c r="CH86" s="9"/>
      <c r="CI86" s="9"/>
      <c r="CJ86" s="9"/>
    </row>
    <row r="87" spans="1:88" x14ac:dyDescent="0.15">
      <c r="A87" s="6"/>
      <c r="B87" s="6"/>
      <c r="C87" s="6"/>
      <c r="D87" s="6"/>
      <c r="E87" s="6"/>
      <c r="F87" s="6"/>
      <c r="G87" s="6"/>
      <c r="H87" s="6"/>
      <c r="Q87" s="22"/>
      <c r="R87" s="22"/>
      <c r="S87" s="22"/>
      <c r="T87" s="22"/>
      <c r="U87" s="22"/>
      <c r="V87" s="22"/>
      <c r="W87" s="22"/>
      <c r="X87" s="22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BQ87" s="15"/>
      <c r="CF87" s="5"/>
      <c r="CG87" s="9"/>
      <c r="CH87" s="9"/>
      <c r="CI87" s="9"/>
      <c r="CJ87" s="9"/>
    </row>
    <row r="88" spans="1:88" x14ac:dyDescent="0.15">
      <c r="A88" s="6"/>
      <c r="B88" s="6"/>
      <c r="C88" s="6"/>
      <c r="D88" s="6"/>
      <c r="E88" s="6"/>
      <c r="F88" s="6"/>
      <c r="G88" s="6"/>
      <c r="H88" s="6"/>
      <c r="Q88" s="22"/>
      <c r="R88" s="22"/>
      <c r="S88" s="22"/>
      <c r="T88" s="22"/>
      <c r="U88" s="22"/>
      <c r="V88" s="22"/>
      <c r="W88" s="22"/>
      <c r="X88" s="22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BQ88" s="15"/>
      <c r="CF88" s="5"/>
      <c r="CG88" s="9"/>
      <c r="CH88" s="9"/>
      <c r="CI88" s="9"/>
      <c r="CJ88" s="9"/>
    </row>
    <row r="89" spans="1:88" x14ac:dyDescent="0.15">
      <c r="Q89" s="22"/>
      <c r="R89" s="22"/>
      <c r="S89" s="22"/>
      <c r="T89" s="22"/>
      <c r="U89" s="22"/>
      <c r="V89" s="22"/>
      <c r="W89" s="22"/>
      <c r="X89" s="22"/>
      <c r="BQ89" s="15"/>
      <c r="CF89" s="5"/>
      <c r="CG89" s="9"/>
      <c r="CH89" s="9"/>
      <c r="CI89" s="9"/>
      <c r="CJ89" s="9"/>
    </row>
    <row r="90" spans="1:88" x14ac:dyDescent="0.15">
      <c r="Q90" s="22"/>
      <c r="R90" s="22"/>
      <c r="S90" s="22"/>
      <c r="T90" s="22"/>
      <c r="U90" s="22"/>
      <c r="V90" s="22"/>
      <c r="W90" s="22"/>
      <c r="X90" s="22"/>
      <c r="BQ90" s="15"/>
      <c r="CF90" s="5"/>
      <c r="CG90" s="9"/>
      <c r="CH90" s="9"/>
      <c r="CI90" s="9"/>
      <c r="CJ90" s="9"/>
    </row>
    <row r="91" spans="1:88" x14ac:dyDescent="0.15">
      <c r="Q91" s="22"/>
      <c r="R91" s="22"/>
      <c r="S91" s="22"/>
      <c r="T91" s="22"/>
      <c r="U91" s="22"/>
      <c r="V91" s="22"/>
      <c r="W91" s="22"/>
      <c r="X91" s="22"/>
      <c r="BQ91" s="15"/>
      <c r="CF91" s="5"/>
      <c r="CG91" s="9"/>
      <c r="CH91" s="9"/>
      <c r="CI91" s="9"/>
      <c r="CJ91" s="9"/>
    </row>
    <row r="92" spans="1:88" x14ac:dyDescent="0.15">
      <c r="Q92" s="22"/>
      <c r="R92" s="22"/>
      <c r="S92" s="22"/>
      <c r="T92" s="22"/>
      <c r="U92" s="22"/>
      <c r="V92" s="22"/>
      <c r="W92" s="22"/>
      <c r="X92" s="22"/>
      <c r="BQ92" s="15"/>
      <c r="CF92" s="5"/>
    </row>
    <row r="93" spans="1:88" x14ac:dyDescent="0.15">
      <c r="Q93" s="22"/>
      <c r="R93" s="22"/>
      <c r="S93" s="22"/>
      <c r="T93" s="22"/>
      <c r="U93" s="22"/>
      <c r="V93" s="22"/>
      <c r="W93" s="22"/>
      <c r="X93" s="22"/>
      <c r="BQ93" s="15"/>
      <c r="CF93" s="5"/>
    </row>
    <row r="94" spans="1:88" x14ac:dyDescent="0.15">
      <c r="Q94" s="22"/>
      <c r="R94" s="22"/>
      <c r="S94" s="22"/>
      <c r="T94" s="22"/>
      <c r="U94" s="22"/>
      <c r="V94" s="22"/>
      <c r="W94" s="22"/>
      <c r="X94" s="22"/>
      <c r="BQ94" s="15"/>
      <c r="CF94" s="5"/>
    </row>
    <row r="95" spans="1:88" x14ac:dyDescent="0.15">
      <c r="Q95" s="22"/>
      <c r="R95" s="22"/>
      <c r="S95" s="22"/>
      <c r="T95" s="22"/>
      <c r="U95" s="22"/>
      <c r="V95" s="22"/>
      <c r="W95" s="22"/>
      <c r="X95" s="22"/>
      <c r="BQ95" s="15"/>
      <c r="CF95" s="5"/>
    </row>
    <row r="96" spans="1:88" x14ac:dyDescent="0.15">
      <c r="Q96" s="22"/>
      <c r="R96" s="22"/>
      <c r="S96" s="22"/>
      <c r="T96" s="22"/>
      <c r="U96" s="22"/>
      <c r="V96" s="22"/>
      <c r="W96" s="22"/>
      <c r="X96" s="22"/>
      <c r="BQ96" s="15"/>
      <c r="CF96" s="5"/>
    </row>
    <row r="97" spans="17:84" x14ac:dyDescent="0.15">
      <c r="Q97" s="22"/>
      <c r="R97" s="22"/>
      <c r="S97" s="22"/>
      <c r="T97" s="22"/>
      <c r="U97" s="22"/>
      <c r="V97" s="22"/>
      <c r="W97" s="22"/>
      <c r="X97" s="22"/>
      <c r="BQ97" s="15"/>
      <c r="CF97" s="5"/>
    </row>
    <row r="98" spans="17:84" x14ac:dyDescent="0.15">
      <c r="Q98" s="22"/>
      <c r="R98" s="22"/>
      <c r="S98" s="22"/>
      <c r="T98" s="22"/>
      <c r="U98" s="22"/>
      <c r="V98" s="22"/>
      <c r="W98" s="22"/>
      <c r="X98" s="22"/>
      <c r="BQ98" s="15"/>
      <c r="CF98" s="5"/>
    </row>
    <row r="99" spans="17:84" x14ac:dyDescent="0.15">
      <c r="Q99" s="22"/>
      <c r="R99" s="22"/>
      <c r="S99" s="22"/>
      <c r="T99" s="22"/>
      <c r="U99" s="22"/>
      <c r="V99" s="22"/>
      <c r="W99" s="22"/>
      <c r="X99" s="22"/>
      <c r="BQ99" s="15"/>
      <c r="CF99" s="5"/>
    </row>
    <row r="100" spans="17:84" x14ac:dyDescent="0.15">
      <c r="Q100" s="22"/>
      <c r="R100" s="22"/>
      <c r="S100" s="22"/>
      <c r="T100" s="22"/>
      <c r="U100" s="22"/>
      <c r="V100" s="22"/>
      <c r="W100" s="22"/>
      <c r="X100" s="22"/>
      <c r="BQ100" s="15"/>
      <c r="CF100" s="5"/>
    </row>
    <row r="101" spans="17:84" x14ac:dyDescent="0.15">
      <c r="Q101" s="22"/>
      <c r="R101" s="22"/>
      <c r="S101" s="22"/>
      <c r="T101" s="22"/>
      <c r="U101" s="22"/>
      <c r="V101" s="22"/>
      <c r="W101" s="22"/>
      <c r="X101" s="22"/>
      <c r="BQ101" s="15"/>
      <c r="CF101" s="5"/>
    </row>
    <row r="102" spans="17:84" x14ac:dyDescent="0.15">
      <c r="Q102" s="22"/>
      <c r="R102" s="22"/>
      <c r="S102" s="22"/>
      <c r="T102" s="22"/>
      <c r="U102" s="22"/>
      <c r="V102" s="22"/>
      <c r="W102" s="22"/>
      <c r="X102" s="22"/>
      <c r="BQ102" s="15"/>
      <c r="CF102" s="5"/>
    </row>
    <row r="103" spans="17:84" x14ac:dyDescent="0.15">
      <c r="Q103" s="22"/>
      <c r="R103" s="22"/>
      <c r="S103" s="22"/>
      <c r="T103" s="22"/>
      <c r="U103" s="22"/>
      <c r="V103" s="22"/>
      <c r="W103" s="22"/>
      <c r="X103" s="22"/>
      <c r="BQ103" s="15"/>
      <c r="CF103" s="5"/>
    </row>
    <row r="104" spans="17:84" x14ac:dyDescent="0.15">
      <c r="Q104" s="22"/>
      <c r="R104" s="22"/>
      <c r="S104" s="22"/>
      <c r="T104" s="22"/>
      <c r="U104" s="22"/>
      <c r="V104" s="22"/>
      <c r="W104" s="22"/>
      <c r="X104" s="22"/>
      <c r="BQ104" s="15"/>
      <c r="CF104" s="5"/>
    </row>
    <row r="105" spans="17:84" x14ac:dyDescent="0.15">
      <c r="Q105" s="22"/>
      <c r="R105" s="22"/>
      <c r="S105" s="22"/>
      <c r="T105" s="22"/>
      <c r="U105" s="22"/>
      <c r="V105" s="22"/>
      <c r="W105" s="22"/>
      <c r="X105" s="22"/>
      <c r="BQ105" s="15"/>
      <c r="CF105" s="5"/>
    </row>
    <row r="106" spans="17:84" x14ac:dyDescent="0.15">
      <c r="Q106" s="22"/>
      <c r="R106" s="22"/>
      <c r="S106" s="22"/>
      <c r="T106" s="22"/>
      <c r="U106" s="22"/>
      <c r="V106" s="22"/>
      <c r="W106" s="22"/>
      <c r="X106" s="22"/>
      <c r="BQ106" s="15"/>
      <c r="CF106" s="5"/>
    </row>
    <row r="107" spans="17:84" x14ac:dyDescent="0.15">
      <c r="Q107" s="22"/>
      <c r="R107" s="22"/>
      <c r="S107" s="22"/>
      <c r="T107" s="22"/>
      <c r="U107" s="22"/>
      <c r="V107" s="22"/>
      <c r="W107" s="22"/>
      <c r="X107" s="22"/>
      <c r="BQ107" s="15"/>
      <c r="CF107" s="5"/>
    </row>
    <row r="108" spans="17:84" x14ac:dyDescent="0.15">
      <c r="Q108" s="22"/>
      <c r="R108" s="22"/>
      <c r="S108" s="22"/>
      <c r="T108" s="22"/>
      <c r="U108" s="22"/>
      <c r="V108" s="22"/>
      <c r="W108" s="22"/>
      <c r="X108" s="22"/>
      <c r="BQ108" s="15"/>
      <c r="CF108" s="5"/>
    </row>
    <row r="109" spans="17:84" x14ac:dyDescent="0.15">
      <c r="Q109" s="22"/>
      <c r="R109" s="22"/>
      <c r="S109" s="22"/>
      <c r="T109" s="22"/>
      <c r="U109" s="22"/>
      <c r="V109" s="22"/>
      <c r="W109" s="22"/>
      <c r="X109" s="22"/>
      <c r="BQ109" s="15"/>
      <c r="CF109" s="5"/>
    </row>
    <row r="110" spans="17:84" x14ac:dyDescent="0.15">
      <c r="Q110" s="22"/>
      <c r="R110" s="22"/>
      <c r="S110" s="22"/>
      <c r="T110" s="22"/>
      <c r="U110" s="22"/>
      <c r="V110" s="22"/>
      <c r="W110" s="22"/>
      <c r="X110" s="22"/>
      <c r="BQ110" s="15"/>
      <c r="CF110" s="5"/>
    </row>
    <row r="111" spans="17:84" x14ac:dyDescent="0.15">
      <c r="Q111" s="22"/>
      <c r="R111" s="22"/>
      <c r="S111" s="22"/>
      <c r="T111" s="22"/>
      <c r="U111" s="22"/>
      <c r="V111" s="22"/>
      <c r="W111" s="22"/>
      <c r="X111" s="22"/>
      <c r="BQ111" s="15"/>
      <c r="CF111" s="5"/>
    </row>
    <row r="112" spans="17:84" x14ac:dyDescent="0.15">
      <c r="Q112" s="22"/>
      <c r="R112" s="22"/>
      <c r="S112" s="22"/>
      <c r="T112" s="22"/>
      <c r="U112" s="22"/>
      <c r="V112" s="22"/>
      <c r="W112" s="22"/>
      <c r="X112" s="22"/>
      <c r="BQ112" s="15"/>
      <c r="CF112" s="5"/>
    </row>
    <row r="113" spans="17:84" x14ac:dyDescent="0.15">
      <c r="Q113" s="22"/>
      <c r="R113" s="22"/>
      <c r="S113" s="22"/>
      <c r="T113" s="22"/>
      <c r="U113" s="22"/>
      <c r="V113" s="22"/>
      <c r="W113" s="22"/>
      <c r="X113" s="22"/>
      <c r="BQ113" s="15"/>
      <c r="CF113" s="5"/>
    </row>
    <row r="114" spans="17:84" x14ac:dyDescent="0.15">
      <c r="Q114" s="22"/>
      <c r="R114" s="22"/>
      <c r="S114" s="22"/>
      <c r="T114" s="22"/>
      <c r="U114" s="22"/>
      <c r="V114" s="22"/>
      <c r="W114" s="22"/>
      <c r="X114" s="22"/>
      <c r="BQ114" s="15"/>
      <c r="CF114" s="5"/>
    </row>
    <row r="115" spans="17:84" x14ac:dyDescent="0.15">
      <c r="Q115" s="22"/>
      <c r="R115" s="22"/>
      <c r="S115" s="22"/>
      <c r="T115" s="22"/>
      <c r="U115" s="22"/>
      <c r="V115" s="22"/>
      <c r="W115" s="22"/>
      <c r="X115" s="22"/>
      <c r="BQ115" s="15"/>
      <c r="CF115" s="5"/>
    </row>
    <row r="116" spans="17:84" x14ac:dyDescent="0.15">
      <c r="Q116" s="22"/>
      <c r="R116" s="22"/>
      <c r="S116" s="22"/>
      <c r="T116" s="22"/>
      <c r="U116" s="22"/>
      <c r="V116" s="22"/>
      <c r="W116" s="22"/>
      <c r="X116" s="22"/>
      <c r="BQ116" s="15"/>
      <c r="CF116" s="5"/>
    </row>
    <row r="117" spans="17:84" x14ac:dyDescent="0.15">
      <c r="Q117" s="22"/>
      <c r="R117" s="22"/>
      <c r="S117" s="22"/>
      <c r="T117" s="22"/>
      <c r="U117" s="22"/>
      <c r="V117" s="22"/>
      <c r="W117" s="22"/>
      <c r="X117" s="22"/>
      <c r="BQ117" s="15"/>
      <c r="CF117" s="5"/>
    </row>
    <row r="118" spans="17:84" x14ac:dyDescent="0.15">
      <c r="Q118" s="22"/>
      <c r="R118" s="22"/>
      <c r="S118" s="22"/>
      <c r="T118" s="22"/>
      <c r="U118" s="22"/>
      <c r="V118" s="22"/>
      <c r="W118" s="22"/>
      <c r="X118" s="22"/>
      <c r="BQ118" s="15"/>
      <c r="CF118" s="5"/>
    </row>
    <row r="119" spans="17:84" x14ac:dyDescent="0.15">
      <c r="Q119" s="22"/>
      <c r="R119" s="22"/>
      <c r="S119" s="22"/>
      <c r="T119" s="22"/>
      <c r="U119" s="22"/>
      <c r="V119" s="22"/>
      <c r="W119" s="22"/>
      <c r="X119" s="22"/>
      <c r="BQ119" s="15"/>
      <c r="CF119" s="5"/>
    </row>
    <row r="120" spans="17:84" x14ac:dyDescent="0.15">
      <c r="Q120" s="22"/>
      <c r="R120" s="22"/>
      <c r="S120" s="22"/>
      <c r="T120" s="22"/>
      <c r="U120" s="22"/>
      <c r="V120" s="22"/>
      <c r="W120" s="22"/>
      <c r="X120" s="22"/>
      <c r="BQ120" s="15"/>
      <c r="CF120" s="5"/>
    </row>
    <row r="121" spans="17:84" x14ac:dyDescent="0.15">
      <c r="Q121" s="22"/>
      <c r="R121" s="22"/>
      <c r="S121" s="22"/>
      <c r="T121" s="22"/>
      <c r="U121" s="22"/>
      <c r="V121" s="22"/>
      <c r="W121" s="22"/>
      <c r="X121" s="22"/>
      <c r="BQ121" s="15"/>
      <c r="CF121" s="5"/>
    </row>
    <row r="122" spans="17:84" x14ac:dyDescent="0.15">
      <c r="Q122" s="22"/>
      <c r="R122" s="22"/>
      <c r="S122" s="22"/>
      <c r="T122" s="22"/>
      <c r="U122" s="22"/>
      <c r="V122" s="22"/>
      <c r="W122" s="22"/>
      <c r="X122" s="22"/>
      <c r="BQ122" s="15"/>
      <c r="CF122" s="5"/>
    </row>
    <row r="123" spans="17:84" x14ac:dyDescent="0.15">
      <c r="Q123" s="22"/>
      <c r="R123" s="22"/>
      <c r="S123" s="22"/>
      <c r="T123" s="22"/>
      <c r="U123" s="22"/>
      <c r="V123" s="22"/>
      <c r="W123" s="22"/>
      <c r="X123" s="22"/>
      <c r="BQ123" s="15"/>
      <c r="CF123" s="5"/>
    </row>
    <row r="124" spans="17:84" x14ac:dyDescent="0.15">
      <c r="Q124" s="22"/>
      <c r="R124" s="22"/>
      <c r="S124" s="22"/>
      <c r="T124" s="22"/>
      <c r="U124" s="22"/>
      <c r="V124" s="22"/>
      <c r="W124" s="22"/>
      <c r="X124" s="22"/>
      <c r="BQ124" s="15"/>
      <c r="CF124" s="5"/>
    </row>
    <row r="125" spans="17:84" x14ac:dyDescent="0.15">
      <c r="Q125" s="22"/>
      <c r="R125" s="22"/>
      <c r="S125" s="22"/>
      <c r="T125" s="22"/>
      <c r="U125" s="22"/>
      <c r="V125" s="22"/>
      <c r="W125" s="22"/>
      <c r="X125" s="22"/>
      <c r="BQ125" s="15"/>
      <c r="CF125" s="5"/>
    </row>
    <row r="126" spans="17:84" x14ac:dyDescent="0.15">
      <c r="Q126" s="22"/>
      <c r="R126" s="22"/>
      <c r="S126" s="22"/>
      <c r="T126" s="22"/>
      <c r="U126" s="22"/>
      <c r="V126" s="22"/>
      <c r="W126" s="22"/>
      <c r="X126" s="22"/>
      <c r="BQ126" s="15"/>
      <c r="CF126" s="5"/>
    </row>
    <row r="127" spans="17:84" x14ac:dyDescent="0.15">
      <c r="Q127" s="22"/>
      <c r="R127" s="22"/>
      <c r="S127" s="22"/>
      <c r="T127" s="22"/>
      <c r="U127" s="22"/>
      <c r="V127" s="22"/>
      <c r="W127" s="22"/>
      <c r="X127" s="22"/>
      <c r="BQ127" s="15"/>
      <c r="CF127" s="5"/>
    </row>
    <row r="128" spans="17:84" x14ac:dyDescent="0.15">
      <c r="Q128" s="22"/>
      <c r="R128" s="22"/>
      <c r="S128" s="22"/>
      <c r="T128" s="22"/>
      <c r="U128" s="22"/>
      <c r="V128" s="22"/>
      <c r="W128" s="22"/>
      <c r="X128" s="22"/>
      <c r="BQ128" s="15"/>
      <c r="CF128" s="5"/>
    </row>
    <row r="129" spans="17:84" x14ac:dyDescent="0.15">
      <c r="Q129" s="22"/>
      <c r="R129" s="22"/>
      <c r="S129" s="22"/>
      <c r="T129" s="22"/>
      <c r="U129" s="22"/>
      <c r="V129" s="22"/>
      <c r="W129" s="22"/>
      <c r="X129" s="22"/>
      <c r="BQ129" s="15"/>
      <c r="CF129" s="5"/>
    </row>
    <row r="130" spans="17:84" x14ac:dyDescent="0.15">
      <c r="Q130" s="22"/>
      <c r="R130" s="22"/>
      <c r="S130" s="22"/>
      <c r="T130" s="22"/>
      <c r="U130" s="22"/>
      <c r="V130" s="22"/>
      <c r="W130" s="22"/>
      <c r="X130" s="22"/>
      <c r="BQ130" s="15"/>
      <c r="CF130" s="5"/>
    </row>
    <row r="131" spans="17:84" x14ac:dyDescent="0.15">
      <c r="Q131" s="22"/>
      <c r="R131" s="22"/>
      <c r="S131" s="22"/>
      <c r="T131" s="22"/>
      <c r="U131" s="22"/>
      <c r="V131" s="22"/>
      <c r="W131" s="22"/>
      <c r="X131" s="22"/>
      <c r="BQ131" s="15"/>
      <c r="CF131" s="5"/>
    </row>
    <row r="132" spans="17:84" x14ac:dyDescent="0.15">
      <c r="Q132" s="22"/>
      <c r="R132" s="22"/>
      <c r="S132" s="22"/>
      <c r="T132" s="22"/>
      <c r="U132" s="22"/>
      <c r="V132" s="22"/>
      <c r="W132" s="22"/>
      <c r="X132" s="22"/>
      <c r="BQ132" s="15"/>
      <c r="CF132" s="5"/>
    </row>
    <row r="133" spans="17:84" x14ac:dyDescent="0.15">
      <c r="Q133" s="22"/>
      <c r="R133" s="22"/>
      <c r="S133" s="22"/>
      <c r="T133" s="22"/>
      <c r="U133" s="22"/>
      <c r="V133" s="22"/>
      <c r="W133" s="22"/>
      <c r="X133" s="22"/>
      <c r="BQ133" s="15"/>
      <c r="CF133" s="5"/>
    </row>
    <row r="134" spans="17:84" x14ac:dyDescent="0.15">
      <c r="Q134" s="22"/>
      <c r="R134" s="22"/>
      <c r="S134" s="22"/>
      <c r="T134" s="22"/>
      <c r="U134" s="22"/>
      <c r="V134" s="22"/>
      <c r="W134" s="22"/>
      <c r="X134" s="22"/>
      <c r="BQ134" s="15"/>
      <c r="CF134" s="5"/>
    </row>
    <row r="135" spans="17:84" x14ac:dyDescent="0.15">
      <c r="Q135" s="22"/>
      <c r="R135" s="22"/>
      <c r="S135" s="22"/>
      <c r="T135" s="22"/>
      <c r="U135" s="22"/>
      <c r="V135" s="22"/>
      <c r="W135" s="22"/>
      <c r="X135" s="22"/>
      <c r="BQ135" s="15"/>
      <c r="CF135" s="5"/>
    </row>
    <row r="136" spans="17:84" x14ac:dyDescent="0.15">
      <c r="Q136" s="22"/>
      <c r="R136" s="22"/>
      <c r="S136" s="22"/>
      <c r="T136" s="22"/>
      <c r="U136" s="22"/>
      <c r="V136" s="22"/>
      <c r="W136" s="22"/>
      <c r="X136" s="22"/>
      <c r="BQ136" s="15"/>
      <c r="CF136" s="5"/>
    </row>
    <row r="137" spans="17:84" x14ac:dyDescent="0.15">
      <c r="Q137" s="22"/>
      <c r="R137" s="22"/>
      <c r="S137" s="22"/>
      <c r="T137" s="22"/>
      <c r="U137" s="22"/>
      <c r="V137" s="22"/>
      <c r="W137" s="22"/>
      <c r="X137" s="22"/>
      <c r="BQ137" s="15"/>
      <c r="CF137" s="5"/>
    </row>
    <row r="138" spans="17:84" x14ac:dyDescent="0.15">
      <c r="Q138" s="22"/>
      <c r="R138" s="22"/>
      <c r="S138" s="22"/>
      <c r="T138" s="22"/>
      <c r="U138" s="22"/>
      <c r="V138" s="22"/>
      <c r="W138" s="22"/>
      <c r="X138" s="22"/>
      <c r="BQ138" s="15"/>
      <c r="CF138" s="5"/>
    </row>
    <row r="139" spans="17:84" x14ac:dyDescent="0.15">
      <c r="Q139" s="22"/>
      <c r="R139" s="22"/>
      <c r="S139" s="22"/>
      <c r="T139" s="22"/>
      <c r="U139" s="22"/>
      <c r="V139" s="22"/>
      <c r="W139" s="22"/>
      <c r="X139" s="22"/>
      <c r="BQ139" s="15"/>
      <c r="CF139" s="5"/>
    </row>
    <row r="140" spans="17:84" x14ac:dyDescent="0.15">
      <c r="Q140" s="22"/>
      <c r="R140" s="22"/>
      <c r="S140" s="22"/>
      <c r="T140" s="22"/>
      <c r="U140" s="22"/>
      <c r="V140" s="22"/>
      <c r="W140" s="22"/>
      <c r="X140" s="22"/>
      <c r="BQ140" s="15"/>
      <c r="CF140" s="5"/>
    </row>
    <row r="141" spans="17:84" x14ac:dyDescent="0.15">
      <c r="Q141" s="22"/>
      <c r="R141" s="22"/>
      <c r="S141" s="22"/>
      <c r="T141" s="22"/>
      <c r="U141" s="22"/>
      <c r="V141" s="22"/>
      <c r="W141" s="22"/>
      <c r="X141" s="22"/>
      <c r="BQ141" s="15"/>
      <c r="CF141" s="5"/>
    </row>
    <row r="142" spans="17:84" x14ac:dyDescent="0.15">
      <c r="Q142" s="22"/>
      <c r="R142" s="22"/>
      <c r="S142" s="22"/>
      <c r="T142" s="22"/>
      <c r="U142" s="22"/>
      <c r="V142" s="22"/>
      <c r="W142" s="22"/>
      <c r="X142" s="22"/>
      <c r="BQ142" s="15"/>
      <c r="CF142" s="5"/>
    </row>
    <row r="143" spans="17:84" x14ac:dyDescent="0.15">
      <c r="Q143" s="22"/>
      <c r="R143" s="22"/>
      <c r="S143" s="22"/>
      <c r="T143" s="22"/>
      <c r="U143" s="22"/>
      <c r="V143" s="22"/>
      <c r="W143" s="22"/>
      <c r="X143" s="22"/>
      <c r="BQ143" s="15"/>
      <c r="CF143" s="5"/>
    </row>
    <row r="144" spans="17:84" x14ac:dyDescent="0.15">
      <c r="Q144" s="22"/>
      <c r="R144" s="22"/>
      <c r="S144" s="22"/>
      <c r="T144" s="22"/>
      <c r="U144" s="22"/>
      <c r="V144" s="22"/>
      <c r="W144" s="22"/>
      <c r="X144" s="22"/>
      <c r="BQ144" s="15"/>
      <c r="CF144" s="5"/>
    </row>
    <row r="145" spans="17:84" x14ac:dyDescent="0.15">
      <c r="Q145" s="22"/>
      <c r="R145" s="22"/>
      <c r="S145" s="22"/>
      <c r="T145" s="22"/>
      <c r="U145" s="22"/>
      <c r="V145" s="22"/>
      <c r="W145" s="22"/>
      <c r="X145" s="22"/>
      <c r="BQ145" s="15"/>
      <c r="CF145" s="5"/>
    </row>
    <row r="146" spans="17:84" x14ac:dyDescent="0.15">
      <c r="Q146" s="22"/>
      <c r="R146" s="22"/>
      <c r="S146" s="22"/>
      <c r="T146" s="22"/>
      <c r="U146" s="22"/>
      <c r="V146" s="22"/>
      <c r="W146" s="22"/>
      <c r="X146" s="22"/>
      <c r="BQ146" s="15"/>
      <c r="CF146" s="5"/>
    </row>
    <row r="147" spans="17:84" x14ac:dyDescent="0.15">
      <c r="Q147" s="22"/>
      <c r="R147" s="22"/>
      <c r="S147" s="22"/>
      <c r="T147" s="22"/>
      <c r="U147" s="22"/>
      <c r="V147" s="22"/>
      <c r="W147" s="22"/>
      <c r="X147" s="22"/>
      <c r="BQ147" s="15"/>
      <c r="CF147" s="5"/>
    </row>
    <row r="148" spans="17:84" x14ac:dyDescent="0.15">
      <c r="Q148" s="22"/>
      <c r="R148" s="22"/>
      <c r="S148" s="22"/>
      <c r="T148" s="22"/>
      <c r="U148" s="22"/>
      <c r="V148" s="22"/>
      <c r="W148" s="22"/>
      <c r="X148" s="22"/>
      <c r="BQ148" s="15"/>
      <c r="CF148" s="5"/>
    </row>
    <row r="149" spans="17:84" x14ac:dyDescent="0.15">
      <c r="Q149" s="22"/>
      <c r="R149" s="22"/>
      <c r="S149" s="22"/>
      <c r="T149" s="22"/>
      <c r="U149" s="22"/>
      <c r="V149" s="22"/>
      <c r="W149" s="22"/>
      <c r="X149" s="22"/>
      <c r="BQ149" s="15"/>
      <c r="CF149" s="5"/>
    </row>
    <row r="150" spans="17:84" x14ac:dyDescent="0.15">
      <c r="Q150" s="22"/>
      <c r="R150" s="22"/>
      <c r="S150" s="22"/>
      <c r="T150" s="22"/>
      <c r="U150" s="22"/>
      <c r="V150" s="22"/>
      <c r="W150" s="22"/>
      <c r="X150" s="22"/>
      <c r="BQ150" s="15"/>
      <c r="CF150" s="5"/>
    </row>
    <row r="151" spans="17:84" x14ac:dyDescent="0.15">
      <c r="Q151" s="22"/>
      <c r="R151" s="22"/>
      <c r="S151" s="22"/>
      <c r="T151" s="22"/>
      <c r="U151" s="22"/>
      <c r="V151" s="22"/>
      <c r="W151" s="22"/>
      <c r="X151" s="22"/>
      <c r="BQ151" s="15"/>
      <c r="CF151" s="5"/>
    </row>
    <row r="152" spans="17:84" x14ac:dyDescent="0.15">
      <c r="Q152" s="22"/>
      <c r="R152" s="22"/>
      <c r="S152" s="22"/>
      <c r="T152" s="22"/>
      <c r="U152" s="22"/>
      <c r="V152" s="22"/>
      <c r="W152" s="22"/>
      <c r="X152" s="22"/>
      <c r="BQ152" s="15"/>
      <c r="CF152" s="5"/>
    </row>
    <row r="153" spans="17:84" x14ac:dyDescent="0.15">
      <c r="Q153" s="22"/>
      <c r="R153" s="22"/>
      <c r="S153" s="22"/>
      <c r="T153" s="22"/>
      <c r="U153" s="22"/>
      <c r="V153" s="22"/>
      <c r="W153" s="22"/>
      <c r="X153" s="22"/>
      <c r="BQ153" s="15"/>
      <c r="CF153" s="5"/>
    </row>
    <row r="154" spans="17:84" x14ac:dyDescent="0.15">
      <c r="Q154" s="22"/>
      <c r="R154" s="22"/>
      <c r="S154" s="22"/>
      <c r="T154" s="22"/>
      <c r="U154" s="22"/>
      <c r="V154" s="22"/>
      <c r="W154" s="22"/>
      <c r="X154" s="22"/>
      <c r="BQ154" s="15"/>
      <c r="CF154" s="5"/>
    </row>
    <row r="155" spans="17:84" x14ac:dyDescent="0.15">
      <c r="Q155" s="22"/>
      <c r="R155" s="22"/>
      <c r="S155" s="22"/>
      <c r="T155" s="22"/>
      <c r="U155" s="22"/>
      <c r="V155" s="22"/>
      <c r="W155" s="22"/>
      <c r="X155" s="22"/>
      <c r="BQ155" s="15"/>
      <c r="CF155" s="5"/>
    </row>
    <row r="156" spans="17:84" x14ac:dyDescent="0.15">
      <c r="Q156" s="22"/>
      <c r="R156" s="22"/>
      <c r="S156" s="22"/>
      <c r="T156" s="22"/>
      <c r="U156" s="22"/>
      <c r="V156" s="22"/>
      <c r="W156" s="22"/>
      <c r="X156" s="22"/>
      <c r="BQ156" s="15"/>
      <c r="CF156" s="5"/>
    </row>
    <row r="157" spans="17:84" x14ac:dyDescent="0.15">
      <c r="Q157" s="22"/>
      <c r="R157" s="22"/>
      <c r="S157" s="22"/>
      <c r="T157" s="22"/>
      <c r="U157" s="22"/>
      <c r="V157" s="22"/>
      <c r="W157" s="22"/>
      <c r="X157" s="22"/>
      <c r="BQ157" s="15"/>
      <c r="CF157" s="5"/>
    </row>
    <row r="158" spans="17:84" x14ac:dyDescent="0.15">
      <c r="Q158" s="22"/>
      <c r="R158" s="22"/>
      <c r="S158" s="22"/>
      <c r="T158" s="22"/>
      <c r="U158" s="22"/>
      <c r="V158" s="22"/>
      <c r="W158" s="22"/>
      <c r="X158" s="22"/>
      <c r="BQ158" s="15"/>
      <c r="CF158" s="5"/>
    </row>
    <row r="159" spans="17:84" x14ac:dyDescent="0.15">
      <c r="Q159" s="22"/>
      <c r="R159" s="22"/>
      <c r="S159" s="22"/>
      <c r="T159" s="22"/>
      <c r="U159" s="22"/>
      <c r="V159" s="22"/>
      <c r="W159" s="22"/>
      <c r="X159" s="22"/>
      <c r="BQ159" s="15"/>
      <c r="CF159" s="5"/>
    </row>
    <row r="160" spans="17:84" x14ac:dyDescent="0.15">
      <c r="Q160" s="22"/>
      <c r="R160" s="22"/>
      <c r="S160" s="22"/>
      <c r="T160" s="22"/>
      <c r="U160" s="22"/>
      <c r="V160" s="22"/>
      <c r="W160" s="22"/>
      <c r="X160" s="22"/>
      <c r="BQ160" s="15"/>
      <c r="CF160" s="5"/>
    </row>
    <row r="161" spans="17:84" x14ac:dyDescent="0.15">
      <c r="Q161" s="22"/>
      <c r="R161" s="22"/>
      <c r="S161" s="22"/>
      <c r="T161" s="22"/>
      <c r="U161" s="22"/>
      <c r="V161" s="22"/>
      <c r="W161" s="22"/>
      <c r="X161" s="22"/>
      <c r="BQ161" s="15"/>
      <c r="CF161" s="5"/>
    </row>
    <row r="162" spans="17:84" x14ac:dyDescent="0.15">
      <c r="Q162" s="22"/>
      <c r="R162" s="22"/>
      <c r="S162" s="22"/>
      <c r="T162" s="22"/>
      <c r="U162" s="22"/>
      <c r="V162" s="22"/>
      <c r="W162" s="22"/>
      <c r="X162" s="22"/>
      <c r="BQ162" s="15"/>
      <c r="CF162" s="5"/>
    </row>
    <row r="163" spans="17:84" x14ac:dyDescent="0.15">
      <c r="Q163" s="22"/>
      <c r="R163" s="22"/>
      <c r="S163" s="22"/>
      <c r="T163" s="22"/>
      <c r="U163" s="22"/>
      <c r="V163" s="22"/>
      <c r="W163" s="22"/>
      <c r="X163" s="22"/>
      <c r="BQ163" s="15"/>
      <c r="CF163" s="5"/>
    </row>
    <row r="164" spans="17:84" x14ac:dyDescent="0.15">
      <c r="Q164" s="22"/>
      <c r="R164" s="22"/>
      <c r="S164" s="22"/>
      <c r="T164" s="22"/>
      <c r="U164" s="22"/>
      <c r="V164" s="22"/>
      <c r="W164" s="22"/>
      <c r="X164" s="22"/>
      <c r="BQ164" s="15"/>
      <c r="CF164" s="5"/>
    </row>
    <row r="165" spans="17:84" x14ac:dyDescent="0.15">
      <c r="Q165" s="22"/>
      <c r="R165" s="22"/>
      <c r="S165" s="22"/>
      <c r="T165" s="22"/>
      <c r="U165" s="22"/>
      <c r="V165" s="22"/>
      <c r="W165" s="22"/>
      <c r="X165" s="22"/>
      <c r="BQ165" s="15"/>
      <c r="CF165" s="5"/>
    </row>
    <row r="166" spans="17:84" x14ac:dyDescent="0.15">
      <c r="Q166" s="22"/>
      <c r="R166" s="22"/>
      <c r="S166" s="22"/>
      <c r="T166" s="22"/>
      <c r="U166" s="22"/>
      <c r="V166" s="22"/>
      <c r="W166" s="22"/>
      <c r="X166" s="22"/>
      <c r="BQ166" s="15"/>
      <c r="CF166" s="5"/>
    </row>
    <row r="167" spans="17:84" x14ac:dyDescent="0.15">
      <c r="Q167" s="22"/>
      <c r="R167" s="22"/>
      <c r="S167" s="22"/>
      <c r="T167" s="22"/>
      <c r="U167" s="22"/>
      <c r="V167" s="22"/>
      <c r="W167" s="22"/>
      <c r="X167" s="22"/>
      <c r="BQ167" s="15"/>
      <c r="CF167" s="5"/>
    </row>
    <row r="168" spans="17:84" x14ac:dyDescent="0.15">
      <c r="Q168" s="22"/>
      <c r="R168" s="22"/>
      <c r="S168" s="22"/>
      <c r="T168" s="22"/>
      <c r="U168" s="22"/>
      <c r="V168" s="22"/>
      <c r="W168" s="22"/>
      <c r="X168" s="22"/>
      <c r="BQ168" s="15"/>
      <c r="CF168" s="5"/>
    </row>
    <row r="169" spans="17:84" x14ac:dyDescent="0.15">
      <c r="Q169" s="22"/>
      <c r="R169" s="22"/>
      <c r="S169" s="22"/>
      <c r="T169" s="22"/>
      <c r="U169" s="22"/>
      <c r="V169" s="22"/>
      <c r="W169" s="22"/>
      <c r="X169" s="22"/>
      <c r="BQ169" s="15"/>
      <c r="CF169" s="5"/>
    </row>
    <row r="170" spans="17:84" x14ac:dyDescent="0.15">
      <c r="Q170" s="22"/>
      <c r="R170" s="22"/>
      <c r="S170" s="22"/>
      <c r="T170" s="22"/>
      <c r="U170" s="22"/>
      <c r="V170" s="22"/>
      <c r="W170" s="22"/>
      <c r="X170" s="22"/>
      <c r="BQ170" s="15"/>
      <c r="CF170" s="5"/>
    </row>
    <row r="171" spans="17:84" x14ac:dyDescent="0.15">
      <c r="Q171" s="22"/>
      <c r="R171" s="22"/>
      <c r="S171" s="22"/>
      <c r="T171" s="22"/>
      <c r="U171" s="22"/>
      <c r="V171" s="22"/>
      <c r="W171" s="22"/>
      <c r="X171" s="22"/>
      <c r="BQ171" s="15"/>
      <c r="CF171" s="5"/>
    </row>
    <row r="172" spans="17:84" x14ac:dyDescent="0.15">
      <c r="Q172" s="22"/>
      <c r="R172" s="22"/>
      <c r="S172" s="22"/>
      <c r="T172" s="22"/>
      <c r="U172" s="22"/>
      <c r="V172" s="22"/>
      <c r="W172" s="22"/>
      <c r="X172" s="22"/>
      <c r="BQ172" s="15"/>
      <c r="CF172" s="5"/>
    </row>
    <row r="173" spans="17:84" x14ac:dyDescent="0.15">
      <c r="Q173" s="22"/>
      <c r="R173" s="22"/>
      <c r="S173" s="22"/>
      <c r="T173" s="22"/>
      <c r="U173" s="22"/>
      <c r="V173" s="22"/>
      <c r="W173" s="22"/>
      <c r="X173" s="22"/>
      <c r="BQ173" s="15"/>
      <c r="CF173" s="5"/>
    </row>
    <row r="174" spans="17:84" x14ac:dyDescent="0.15">
      <c r="Q174" s="22"/>
      <c r="R174" s="22"/>
      <c r="S174" s="22"/>
      <c r="T174" s="22"/>
      <c r="U174" s="22"/>
      <c r="V174" s="22"/>
      <c r="W174" s="22"/>
      <c r="X174" s="22"/>
      <c r="BQ174" s="15"/>
      <c r="CF174" s="5"/>
    </row>
    <row r="175" spans="17:84" x14ac:dyDescent="0.15">
      <c r="Q175" s="22"/>
      <c r="R175" s="22"/>
      <c r="S175" s="22"/>
      <c r="T175" s="22"/>
      <c r="U175" s="22"/>
      <c r="V175" s="22"/>
      <c r="W175" s="22"/>
      <c r="X175" s="22"/>
      <c r="BQ175" s="15"/>
      <c r="CF175" s="5"/>
    </row>
    <row r="176" spans="17:84" x14ac:dyDescent="0.15">
      <c r="Q176" s="22"/>
      <c r="R176" s="22"/>
      <c r="S176" s="22"/>
      <c r="T176" s="22"/>
      <c r="U176" s="22"/>
      <c r="V176" s="22"/>
      <c r="W176" s="22"/>
      <c r="X176" s="22"/>
      <c r="BQ176" s="15"/>
      <c r="CF176" s="5"/>
    </row>
    <row r="177" spans="17:84" x14ac:dyDescent="0.15">
      <c r="Q177" s="22"/>
      <c r="R177" s="22"/>
      <c r="S177" s="22"/>
      <c r="T177" s="22"/>
      <c r="U177" s="22"/>
      <c r="V177" s="22"/>
      <c r="W177" s="22"/>
      <c r="X177" s="22"/>
      <c r="BQ177" s="15"/>
      <c r="CF177" s="5"/>
    </row>
    <row r="178" spans="17:84" x14ac:dyDescent="0.15">
      <c r="Q178" s="22"/>
      <c r="R178" s="22"/>
      <c r="S178" s="22"/>
      <c r="T178" s="22"/>
      <c r="U178" s="22"/>
      <c r="V178" s="22"/>
      <c r="W178" s="22"/>
      <c r="X178" s="22"/>
      <c r="BQ178" s="15"/>
      <c r="CF178" s="5"/>
    </row>
    <row r="179" spans="17:84" x14ac:dyDescent="0.15">
      <c r="Q179" s="22"/>
      <c r="R179" s="22"/>
      <c r="S179" s="22"/>
      <c r="T179" s="22"/>
      <c r="U179" s="22"/>
      <c r="V179" s="22"/>
      <c r="W179" s="22"/>
      <c r="X179" s="22"/>
      <c r="BQ179" s="15"/>
      <c r="CF179" s="5"/>
    </row>
    <row r="180" spans="17:84" x14ac:dyDescent="0.15">
      <c r="Q180" s="22"/>
      <c r="R180" s="22"/>
      <c r="S180" s="22"/>
      <c r="T180" s="22"/>
      <c r="U180" s="22"/>
      <c r="V180" s="22"/>
      <c r="W180" s="22"/>
      <c r="X180" s="22"/>
      <c r="BQ180" s="15"/>
      <c r="CF180" s="5"/>
    </row>
    <row r="181" spans="17:84" x14ac:dyDescent="0.15">
      <c r="Q181" s="22"/>
      <c r="R181" s="22"/>
      <c r="S181" s="22"/>
      <c r="T181" s="22"/>
      <c r="U181" s="22"/>
      <c r="V181" s="22"/>
      <c r="W181" s="22"/>
      <c r="X181" s="22"/>
      <c r="BQ181" s="15"/>
      <c r="CF181" s="5"/>
    </row>
    <row r="182" spans="17:84" x14ac:dyDescent="0.15">
      <c r="Q182" s="22"/>
      <c r="R182" s="22"/>
      <c r="S182" s="22"/>
      <c r="T182" s="22"/>
      <c r="U182" s="22"/>
      <c r="V182" s="22"/>
      <c r="W182" s="22"/>
      <c r="X182" s="22"/>
      <c r="BQ182" s="15"/>
      <c r="CF182" s="5"/>
    </row>
    <row r="183" spans="17:84" x14ac:dyDescent="0.15">
      <c r="Q183" s="22"/>
      <c r="R183" s="22"/>
      <c r="S183" s="22"/>
      <c r="T183" s="22"/>
      <c r="U183" s="22"/>
      <c r="V183" s="22"/>
      <c r="W183" s="22"/>
      <c r="X183" s="22"/>
      <c r="BQ183" s="15"/>
      <c r="CF183" s="5"/>
    </row>
    <row r="184" spans="17:84" x14ac:dyDescent="0.15">
      <c r="Q184" s="22"/>
      <c r="R184" s="22"/>
      <c r="S184" s="22"/>
      <c r="T184" s="22"/>
      <c r="U184" s="22"/>
      <c r="V184" s="22"/>
      <c r="W184" s="22"/>
      <c r="X184" s="22"/>
      <c r="BQ184" s="15"/>
      <c r="CF184" s="5"/>
    </row>
    <row r="185" spans="17:84" x14ac:dyDescent="0.15">
      <c r="Q185" s="22"/>
      <c r="R185" s="22"/>
      <c r="S185" s="22"/>
      <c r="T185" s="22"/>
      <c r="U185" s="22"/>
      <c r="V185" s="22"/>
      <c r="W185" s="22"/>
      <c r="X185" s="22"/>
      <c r="BQ185" s="15"/>
      <c r="CF185" s="5"/>
    </row>
    <row r="186" spans="17:84" x14ac:dyDescent="0.15">
      <c r="Q186" s="22"/>
      <c r="R186" s="22"/>
      <c r="S186" s="22"/>
      <c r="T186" s="22"/>
      <c r="U186" s="22"/>
      <c r="V186" s="22"/>
      <c r="W186" s="22"/>
      <c r="X186" s="22"/>
      <c r="BQ186" s="15"/>
      <c r="CF186" s="5"/>
    </row>
    <row r="187" spans="17:84" x14ac:dyDescent="0.15">
      <c r="Q187" s="22"/>
      <c r="R187" s="22"/>
      <c r="S187" s="22"/>
      <c r="T187" s="22"/>
      <c r="U187" s="22"/>
      <c r="V187" s="22"/>
      <c r="W187" s="22"/>
      <c r="X187" s="22"/>
      <c r="BQ187" s="15"/>
      <c r="CF187" s="5"/>
    </row>
    <row r="188" spans="17:84" x14ac:dyDescent="0.15">
      <c r="Q188" s="22"/>
      <c r="R188" s="22"/>
      <c r="S188" s="22"/>
      <c r="T188" s="22"/>
      <c r="U188" s="22"/>
      <c r="V188" s="22"/>
      <c r="W188" s="22"/>
      <c r="X188" s="22"/>
      <c r="BQ188" s="15"/>
      <c r="CF188" s="5"/>
    </row>
    <row r="189" spans="17:84" x14ac:dyDescent="0.15">
      <c r="Q189" s="22"/>
      <c r="R189" s="22"/>
      <c r="S189" s="22"/>
      <c r="T189" s="22"/>
      <c r="U189" s="22"/>
      <c r="V189" s="22"/>
      <c r="W189" s="22"/>
      <c r="X189" s="22"/>
      <c r="BQ189" s="1"/>
    </row>
    <row r="190" spans="17:84" x14ac:dyDescent="0.15">
      <c r="Q190" s="22"/>
      <c r="R190" s="22"/>
      <c r="S190" s="22"/>
      <c r="T190" s="22"/>
      <c r="U190" s="22"/>
      <c r="V190" s="22"/>
      <c r="W190" s="22"/>
      <c r="X190" s="22"/>
    </row>
    <row r="191" spans="17:84" x14ac:dyDescent="0.15">
      <c r="Q191" s="22"/>
      <c r="R191" s="22"/>
      <c r="S191" s="22"/>
      <c r="T191" s="22"/>
      <c r="U191" s="22"/>
      <c r="V191" s="22"/>
      <c r="W191" s="22"/>
      <c r="X191" s="22"/>
    </row>
    <row r="192" spans="17:84" x14ac:dyDescent="0.15">
      <c r="Q192" s="22"/>
      <c r="R192" s="22"/>
      <c r="S192" s="22"/>
      <c r="T192" s="22"/>
      <c r="U192" s="22"/>
      <c r="V192" s="22"/>
      <c r="W192" s="22"/>
      <c r="X192" s="22"/>
    </row>
    <row r="193" spans="17:24" x14ac:dyDescent="0.15">
      <c r="Q193" s="22"/>
      <c r="R193" s="22"/>
      <c r="S193" s="22"/>
      <c r="T193" s="22"/>
      <c r="U193" s="22"/>
      <c r="V193" s="22"/>
      <c r="W193" s="22"/>
      <c r="X193" s="22"/>
    </row>
    <row r="194" spans="17:24" x14ac:dyDescent="0.15">
      <c r="Q194" s="22"/>
      <c r="R194" s="22"/>
      <c r="S194" s="22"/>
      <c r="T194" s="22"/>
      <c r="U194" s="22"/>
      <c r="V194" s="22"/>
      <c r="W194" s="22"/>
      <c r="X194" s="22"/>
    </row>
    <row r="255" spans="1:14" ht="20" x14ac:dyDescent="0.2">
      <c r="A255" s="11"/>
      <c r="B255" s="17" t="s">
        <v>1</v>
      </c>
      <c r="C255" s="17"/>
      <c r="D255" s="17" t="s">
        <v>17</v>
      </c>
      <c r="E255" s="17"/>
      <c r="F255" s="17"/>
      <c r="G255" s="17"/>
      <c r="H255" s="17"/>
      <c r="I255" s="17"/>
      <c r="J255" s="35"/>
      <c r="K255" s="36"/>
      <c r="L255" s="37"/>
      <c r="M255" s="38"/>
      <c r="N255" s="5"/>
    </row>
    <row r="256" spans="1:14" ht="20" x14ac:dyDescent="0.2">
      <c r="A256" s="17" t="s">
        <v>0</v>
      </c>
      <c r="B256" s="17">
        <v>0</v>
      </c>
      <c r="C256" s="17">
        <v>300</v>
      </c>
      <c r="D256" s="18">
        <v>-0.01</v>
      </c>
      <c r="E256" s="18">
        <v>0.01</v>
      </c>
      <c r="F256" s="19">
        <v>55</v>
      </c>
      <c r="G256" s="19"/>
      <c r="H256" s="20">
        <f>I7*PI()/180</f>
        <v>0.48869219055841229</v>
      </c>
      <c r="I256" s="17"/>
      <c r="J256" s="35"/>
      <c r="K256" s="36"/>
      <c r="L256" s="37"/>
      <c r="M256" s="38"/>
      <c r="N256" s="5"/>
    </row>
    <row r="257" spans="1:14" ht="20" x14ac:dyDescent="0.2">
      <c r="A257" s="17" t="s">
        <v>2</v>
      </c>
      <c r="B257" s="17">
        <v>0</v>
      </c>
      <c r="C257" s="17">
        <v>0</v>
      </c>
      <c r="D257" s="17">
        <f>E7</f>
        <v>40</v>
      </c>
      <c r="E257" s="17">
        <f>E7</f>
        <v>40</v>
      </c>
      <c r="F257" s="17"/>
      <c r="G257" s="17"/>
      <c r="H257" s="17"/>
      <c r="I257" s="17"/>
      <c r="J257" s="35"/>
      <c r="K257" s="36"/>
      <c r="L257" s="37"/>
      <c r="M257" s="38"/>
      <c r="N257" s="5"/>
    </row>
    <row r="258" spans="1:14" ht="20" x14ac:dyDescent="0.2">
      <c r="A258" s="11"/>
      <c r="B258" s="17"/>
      <c r="C258" s="17"/>
      <c r="D258" s="17"/>
      <c r="E258" s="17"/>
      <c r="F258" s="17"/>
      <c r="G258" s="17"/>
      <c r="H258" s="17"/>
      <c r="I258" s="17"/>
      <c r="J258" s="35"/>
      <c r="K258" s="36"/>
      <c r="L258" s="37"/>
      <c r="M258" s="38"/>
      <c r="N258" s="5"/>
    </row>
    <row r="259" spans="1:14" ht="20" x14ac:dyDescent="0.2">
      <c r="A259" s="11" t="s">
        <v>7</v>
      </c>
      <c r="B259" s="17" t="s">
        <v>8</v>
      </c>
      <c r="C259" s="17"/>
      <c r="D259" s="17" t="s">
        <v>9</v>
      </c>
      <c r="E259" s="17" t="s">
        <v>3</v>
      </c>
      <c r="F259" s="17" t="s">
        <v>12</v>
      </c>
      <c r="G259" s="17" t="s">
        <v>10</v>
      </c>
      <c r="H259" s="17" t="s">
        <v>11</v>
      </c>
      <c r="I259" s="17" t="s">
        <v>13</v>
      </c>
      <c r="J259" s="35" t="s">
        <v>14</v>
      </c>
      <c r="K259" s="36" t="s">
        <v>15</v>
      </c>
      <c r="L259" s="37" t="s">
        <v>16</v>
      </c>
      <c r="M259" s="38" t="s">
        <v>0</v>
      </c>
      <c r="N259" s="5" t="s">
        <v>2</v>
      </c>
    </row>
    <row r="260" spans="1:14" ht="20" x14ac:dyDescent="0.2">
      <c r="A260" s="17"/>
      <c r="B260" s="17">
        <f>E7/2</f>
        <v>20</v>
      </c>
      <c r="C260" s="18">
        <v>1</v>
      </c>
      <c r="D260" s="17">
        <f>B260*C260</f>
        <v>20</v>
      </c>
      <c r="E260" s="17">
        <f>D260*D260</f>
        <v>400</v>
      </c>
      <c r="F260" s="17">
        <f>$E$7-D260</f>
        <v>20</v>
      </c>
      <c r="G260" s="17">
        <f>F260*F260</f>
        <v>400</v>
      </c>
      <c r="H260" s="17">
        <f>E260-G260</f>
        <v>0</v>
      </c>
      <c r="I260" s="17">
        <f>SQRT(H260)</f>
        <v>0</v>
      </c>
      <c r="J260" s="39">
        <f>SIN(H256)</f>
        <v>0.46947156278589081</v>
      </c>
      <c r="K260" s="37">
        <f>COS(H256)</f>
        <v>0.88294759285892699</v>
      </c>
      <c r="L260" s="37"/>
      <c r="M260" s="38"/>
      <c r="N260" s="5"/>
    </row>
    <row r="261" spans="1:14" ht="20" x14ac:dyDescent="0.2">
      <c r="A261" s="17"/>
      <c r="B261" s="17">
        <f>B260</f>
        <v>20</v>
      </c>
      <c r="C261" s="18">
        <v>1.02</v>
      </c>
      <c r="D261" s="17">
        <f t="shared" ref="D261:D324" si="0">B261*C261</f>
        <v>20.399999999999999</v>
      </c>
      <c r="E261" s="17">
        <f t="shared" ref="E261:E324" si="1">D261*D261</f>
        <v>416.15999999999997</v>
      </c>
      <c r="F261" s="17">
        <f>$E$7-D261</f>
        <v>19.600000000000001</v>
      </c>
      <c r="G261" s="17">
        <f t="shared" ref="G261:G324" si="2">F261*F261</f>
        <v>384.16000000000008</v>
      </c>
      <c r="H261" s="17">
        <f t="shared" ref="H261:H324" si="3">E261-G261</f>
        <v>31.999999999999886</v>
      </c>
      <c r="I261" s="17">
        <f t="shared" ref="I261:I324" si="4">SQRT(H261)</f>
        <v>5.6568542494923699</v>
      </c>
      <c r="J261" s="35" t="s">
        <v>16</v>
      </c>
      <c r="K261" s="37"/>
      <c r="L261" s="37"/>
      <c r="M261" s="12"/>
      <c r="N261" s="13"/>
    </row>
    <row r="262" spans="1:14" ht="20" x14ac:dyDescent="0.2">
      <c r="A262" s="17"/>
      <c r="B262" s="17">
        <f t="shared" ref="B262:B325" si="5">B261</f>
        <v>20</v>
      </c>
      <c r="C262" s="18">
        <v>1.04</v>
      </c>
      <c r="D262" s="17">
        <f t="shared" si="0"/>
        <v>20.8</v>
      </c>
      <c r="E262" s="17">
        <f t="shared" si="1"/>
        <v>432.64000000000004</v>
      </c>
      <c r="F262" s="17">
        <f>$E$7-D262</f>
        <v>19.2</v>
      </c>
      <c r="G262" s="17">
        <f t="shared" si="2"/>
        <v>368.64</v>
      </c>
      <c r="H262" s="17">
        <f t="shared" si="3"/>
        <v>64.000000000000057</v>
      </c>
      <c r="I262" s="17">
        <f t="shared" si="4"/>
        <v>8.0000000000000036</v>
      </c>
      <c r="J262" s="35" t="s">
        <v>0</v>
      </c>
      <c r="K262" s="37">
        <f>D256-G7*J260</f>
        <v>-2.5920935953223991</v>
      </c>
      <c r="L262" s="37">
        <f>E256-G7*J260</f>
        <v>-2.5720935953223996</v>
      </c>
      <c r="M262" s="12"/>
      <c r="N262" s="13"/>
    </row>
    <row r="263" spans="1:14" ht="20" x14ac:dyDescent="0.2">
      <c r="A263" s="17"/>
      <c r="B263" s="17">
        <f t="shared" si="5"/>
        <v>20</v>
      </c>
      <c r="C263" s="18">
        <v>1.06</v>
      </c>
      <c r="D263" s="17">
        <f t="shared" si="0"/>
        <v>21.200000000000003</v>
      </c>
      <c r="E263" s="17">
        <f t="shared" si="1"/>
        <v>449.44000000000011</v>
      </c>
      <c r="F263" s="17">
        <f>$E$7-D263</f>
        <v>18.799999999999997</v>
      </c>
      <c r="G263" s="17">
        <f t="shared" si="2"/>
        <v>353.43999999999988</v>
      </c>
      <c r="H263" s="17">
        <f t="shared" si="3"/>
        <v>96.000000000000227</v>
      </c>
      <c r="I263" s="17">
        <f t="shared" si="4"/>
        <v>9.797958971132724</v>
      </c>
      <c r="J263" s="35" t="s">
        <v>2</v>
      </c>
      <c r="K263" s="37">
        <f>D257+G7*K260</f>
        <v>44.856211760724101</v>
      </c>
      <c r="L263" s="37">
        <f>K263</f>
        <v>44.856211760724101</v>
      </c>
      <c r="M263" s="12"/>
      <c r="N263" s="13"/>
    </row>
    <row r="264" spans="1:14" ht="20" x14ac:dyDescent="0.2">
      <c r="A264" s="17"/>
      <c r="B264" s="17">
        <f t="shared" si="5"/>
        <v>20</v>
      </c>
      <c r="C264" s="18">
        <v>1.08</v>
      </c>
      <c r="D264" s="17">
        <f t="shared" si="0"/>
        <v>21.6</v>
      </c>
      <c r="E264" s="17">
        <f t="shared" si="1"/>
        <v>466.56000000000006</v>
      </c>
      <c r="F264" s="17">
        <f>$E$7-D264</f>
        <v>18.399999999999999</v>
      </c>
      <c r="G264" s="17">
        <f t="shared" si="2"/>
        <v>338.55999999999995</v>
      </c>
      <c r="H264" s="17">
        <f t="shared" si="3"/>
        <v>128.00000000000011</v>
      </c>
      <c r="I264" s="17">
        <f t="shared" si="4"/>
        <v>11.313708498984765</v>
      </c>
      <c r="J264" s="35" t="s">
        <v>18</v>
      </c>
      <c r="K264" s="37"/>
      <c r="L264" s="37"/>
      <c r="M264" s="12"/>
      <c r="N264" s="13"/>
    </row>
    <row r="265" spans="1:14" ht="20" x14ac:dyDescent="0.2">
      <c r="A265" s="17"/>
      <c r="B265" s="17">
        <f t="shared" si="5"/>
        <v>20</v>
      </c>
      <c r="C265" s="18">
        <v>1.1000000000000001</v>
      </c>
      <c r="D265" s="17">
        <f t="shared" si="0"/>
        <v>22</v>
      </c>
      <c r="E265" s="17">
        <f t="shared" si="1"/>
        <v>484</v>
      </c>
      <c r="F265" s="17">
        <f>$E$7-D265</f>
        <v>18</v>
      </c>
      <c r="G265" s="17">
        <f t="shared" si="2"/>
        <v>324</v>
      </c>
      <c r="H265" s="17">
        <f t="shared" si="3"/>
        <v>160</v>
      </c>
      <c r="I265" s="17">
        <f t="shared" si="4"/>
        <v>12.649110640673518</v>
      </c>
      <c r="J265" s="35" t="s">
        <v>0</v>
      </c>
      <c r="K265" s="37">
        <v>0</v>
      </c>
      <c r="L265" s="37">
        <f>-G7*J260</f>
        <v>-2.5820935953223993</v>
      </c>
      <c r="M265" s="12"/>
      <c r="N265" s="13"/>
    </row>
    <row r="266" spans="1:14" ht="20" x14ac:dyDescent="0.2">
      <c r="A266" s="17"/>
      <c r="B266" s="17">
        <f t="shared" si="5"/>
        <v>20</v>
      </c>
      <c r="C266" s="18">
        <v>1.1200000000000001</v>
      </c>
      <c r="D266" s="17">
        <f t="shared" si="0"/>
        <v>22.400000000000002</v>
      </c>
      <c r="E266" s="17">
        <f t="shared" si="1"/>
        <v>501.7600000000001</v>
      </c>
      <c r="F266" s="17">
        <f>$E$7-D266</f>
        <v>17.599999999999998</v>
      </c>
      <c r="G266" s="17">
        <f t="shared" si="2"/>
        <v>309.75999999999993</v>
      </c>
      <c r="H266" s="17">
        <f t="shared" si="3"/>
        <v>192.00000000000017</v>
      </c>
      <c r="I266" s="17">
        <f t="shared" si="4"/>
        <v>13.856406460551025</v>
      </c>
      <c r="J266" s="35" t="s">
        <v>2</v>
      </c>
      <c r="K266" s="37">
        <f>E7</f>
        <v>40</v>
      </c>
      <c r="L266" s="37">
        <f>K266+G7*K260</f>
        <v>44.856211760724101</v>
      </c>
      <c r="M266" s="12"/>
      <c r="N266" s="13"/>
    </row>
    <row r="267" spans="1:14" ht="20" x14ac:dyDescent="0.2">
      <c r="A267" s="17"/>
      <c r="B267" s="17">
        <f t="shared" si="5"/>
        <v>20</v>
      </c>
      <c r="C267" s="18">
        <v>1.1399999999999999</v>
      </c>
      <c r="D267" s="17">
        <f t="shared" si="0"/>
        <v>22.799999999999997</v>
      </c>
      <c r="E267" s="17">
        <f t="shared" si="1"/>
        <v>519.83999999999992</v>
      </c>
      <c r="F267" s="17">
        <f>$E$7-D267</f>
        <v>17.200000000000003</v>
      </c>
      <c r="G267" s="17">
        <f t="shared" si="2"/>
        <v>295.84000000000009</v>
      </c>
      <c r="H267" s="17">
        <f t="shared" si="3"/>
        <v>223.99999999999983</v>
      </c>
      <c r="I267" s="17">
        <f t="shared" si="4"/>
        <v>14.96662954709576</v>
      </c>
      <c r="J267" s="35" t="s">
        <v>19</v>
      </c>
      <c r="K267" s="37"/>
      <c r="L267" s="37"/>
      <c r="M267" s="12"/>
      <c r="N267" s="13"/>
    </row>
    <row r="268" spans="1:14" ht="20" x14ac:dyDescent="0.2">
      <c r="A268" s="17"/>
      <c r="B268" s="17">
        <f t="shared" si="5"/>
        <v>20</v>
      </c>
      <c r="C268" s="18">
        <v>1.1599999999999999</v>
      </c>
      <c r="D268" s="17">
        <f t="shared" si="0"/>
        <v>23.2</v>
      </c>
      <c r="E268" s="17">
        <f t="shared" si="1"/>
        <v>538.24</v>
      </c>
      <c r="F268" s="17">
        <f>$E$7-D268</f>
        <v>16.8</v>
      </c>
      <c r="G268" s="17">
        <f t="shared" si="2"/>
        <v>282.24</v>
      </c>
      <c r="H268" s="17">
        <f t="shared" si="3"/>
        <v>256</v>
      </c>
      <c r="I268" s="17">
        <f t="shared" si="4"/>
        <v>16</v>
      </c>
      <c r="J268" s="35" t="s">
        <v>0</v>
      </c>
      <c r="K268" s="37">
        <f>D256-0.5*G7*J260</f>
        <v>-1.3010467976611997</v>
      </c>
      <c r="L268" s="37">
        <f>E256-0.5*G7*J260</f>
        <v>-1.2810467976611997</v>
      </c>
      <c r="M268" s="12"/>
      <c r="N268" s="13"/>
    </row>
    <row r="269" spans="1:14" ht="20" x14ac:dyDescent="0.2">
      <c r="A269" s="17"/>
      <c r="B269" s="17">
        <f t="shared" si="5"/>
        <v>20</v>
      </c>
      <c r="C269" s="18">
        <v>1.18</v>
      </c>
      <c r="D269" s="17">
        <f t="shared" si="0"/>
        <v>23.599999999999998</v>
      </c>
      <c r="E269" s="17">
        <f t="shared" si="1"/>
        <v>556.95999999999992</v>
      </c>
      <c r="F269" s="17">
        <f>$E$7-D269</f>
        <v>16.400000000000002</v>
      </c>
      <c r="G269" s="17">
        <f t="shared" si="2"/>
        <v>268.96000000000009</v>
      </c>
      <c r="H269" s="17">
        <f t="shared" si="3"/>
        <v>287.99999999999983</v>
      </c>
      <c r="I269" s="17">
        <f t="shared" si="4"/>
        <v>16.970562748477136</v>
      </c>
      <c r="J269" s="35" t="s">
        <v>2</v>
      </c>
      <c r="K269" s="37">
        <f>E7+0.5*G7*K260</f>
        <v>42.428105880362047</v>
      </c>
      <c r="L269" s="37">
        <f>E7+0.5*G7*K260</f>
        <v>42.428105880362047</v>
      </c>
      <c r="M269" s="12"/>
      <c r="N269" s="13"/>
    </row>
    <row r="270" spans="1:14" ht="20" x14ac:dyDescent="0.2">
      <c r="A270" s="17"/>
      <c r="B270" s="17">
        <f t="shared" si="5"/>
        <v>20</v>
      </c>
      <c r="C270" s="18">
        <v>1.2</v>
      </c>
      <c r="D270" s="17">
        <f t="shared" si="0"/>
        <v>24</v>
      </c>
      <c r="E270" s="17">
        <f t="shared" si="1"/>
        <v>576</v>
      </c>
      <c r="F270" s="17">
        <f>$E$7-D270</f>
        <v>16</v>
      </c>
      <c r="G270" s="17">
        <f t="shared" si="2"/>
        <v>256</v>
      </c>
      <c r="H270" s="17">
        <f t="shared" si="3"/>
        <v>320</v>
      </c>
      <c r="I270" s="17">
        <f t="shared" si="4"/>
        <v>17.888543819998318</v>
      </c>
      <c r="J270" s="35" t="s">
        <v>20</v>
      </c>
      <c r="K270" s="37"/>
      <c r="L270" s="37"/>
      <c r="M270" s="12"/>
      <c r="N270" s="13"/>
    </row>
    <row r="271" spans="1:14" ht="20" x14ac:dyDescent="0.2">
      <c r="A271" s="17"/>
      <c r="B271" s="17">
        <f t="shared" si="5"/>
        <v>20</v>
      </c>
      <c r="C271" s="18">
        <v>1.25</v>
      </c>
      <c r="D271" s="17">
        <f t="shared" si="0"/>
        <v>25</v>
      </c>
      <c r="E271" s="17">
        <f t="shared" si="1"/>
        <v>625</v>
      </c>
      <c r="F271" s="17">
        <f>$E$7-D271</f>
        <v>15</v>
      </c>
      <c r="G271" s="17">
        <f t="shared" si="2"/>
        <v>225</v>
      </c>
      <c r="H271" s="17">
        <f t="shared" si="3"/>
        <v>400</v>
      </c>
      <c r="I271" s="17">
        <f t="shared" si="4"/>
        <v>20</v>
      </c>
      <c r="J271" s="35" t="s">
        <v>0</v>
      </c>
      <c r="K271" s="37">
        <f>0.5*(K268+L268)</f>
        <v>-1.2910467976611997</v>
      </c>
      <c r="L271" s="37">
        <f>K271+1000*K260</f>
        <v>881.65654606126577</v>
      </c>
      <c r="M271" s="12"/>
      <c r="N271" s="13"/>
    </row>
    <row r="272" spans="1:14" ht="20" x14ac:dyDescent="0.2">
      <c r="A272" s="17"/>
      <c r="B272" s="17">
        <f t="shared" si="5"/>
        <v>20</v>
      </c>
      <c r="C272" s="18">
        <v>1.3</v>
      </c>
      <c r="D272" s="17">
        <f t="shared" si="0"/>
        <v>26</v>
      </c>
      <c r="E272" s="17">
        <f t="shared" si="1"/>
        <v>676</v>
      </c>
      <c r="F272" s="17">
        <f>$E$7-D272</f>
        <v>14</v>
      </c>
      <c r="G272" s="17">
        <f t="shared" si="2"/>
        <v>196</v>
      </c>
      <c r="H272" s="17">
        <f t="shared" si="3"/>
        <v>480</v>
      </c>
      <c r="I272" s="17">
        <f t="shared" si="4"/>
        <v>21.908902300206645</v>
      </c>
      <c r="J272" s="35" t="s">
        <v>2</v>
      </c>
      <c r="K272" s="37">
        <f>K269</f>
        <v>42.428105880362047</v>
      </c>
      <c r="L272" s="37">
        <f>K272+1000*J260</f>
        <v>511.89966866625286</v>
      </c>
      <c r="M272" s="12"/>
      <c r="N272" s="13"/>
    </row>
    <row r="273" spans="1:14" ht="20" x14ac:dyDescent="0.2">
      <c r="A273" s="17"/>
      <c r="B273" s="17">
        <f t="shared" si="5"/>
        <v>20</v>
      </c>
      <c r="C273" s="18">
        <v>1.35</v>
      </c>
      <c r="D273" s="17">
        <f t="shared" si="0"/>
        <v>27</v>
      </c>
      <c r="E273" s="17">
        <f t="shared" si="1"/>
        <v>729</v>
      </c>
      <c r="F273" s="17">
        <f>$E$7-D273</f>
        <v>13</v>
      </c>
      <c r="G273" s="17">
        <f t="shared" si="2"/>
        <v>169</v>
      </c>
      <c r="H273" s="17">
        <f t="shared" si="3"/>
        <v>560</v>
      </c>
      <c r="I273" s="17">
        <f t="shared" si="4"/>
        <v>23.664319132398465</v>
      </c>
      <c r="J273" s="35" t="s">
        <v>21</v>
      </c>
      <c r="K273" s="37"/>
      <c r="L273" s="37"/>
      <c r="M273" s="12"/>
      <c r="N273" s="13"/>
    </row>
    <row r="274" spans="1:14" ht="20" x14ac:dyDescent="0.2">
      <c r="A274" s="17"/>
      <c r="B274" s="17">
        <f t="shared" si="5"/>
        <v>20</v>
      </c>
      <c r="C274" s="18">
        <v>1.4</v>
      </c>
      <c r="D274" s="17">
        <f t="shared" si="0"/>
        <v>28</v>
      </c>
      <c r="E274" s="17">
        <f t="shared" si="1"/>
        <v>784</v>
      </c>
      <c r="F274" s="17">
        <f>$E$7-D274</f>
        <v>12</v>
      </c>
      <c r="G274" s="17">
        <f t="shared" si="2"/>
        <v>144</v>
      </c>
      <c r="H274" s="17">
        <f t="shared" si="3"/>
        <v>640</v>
      </c>
      <c r="I274" s="17">
        <f t="shared" si="4"/>
        <v>25.298221281347036</v>
      </c>
      <c r="J274" s="36" t="s">
        <v>0</v>
      </c>
      <c r="K274" s="37">
        <f>(K262+L262)/2</f>
        <v>-2.5820935953223993</v>
      </c>
      <c r="L274" s="37">
        <f>K274</f>
        <v>-2.5820935953223993</v>
      </c>
      <c r="M274" s="12"/>
      <c r="N274" s="13"/>
    </row>
    <row r="275" spans="1:14" ht="20" x14ac:dyDescent="0.2">
      <c r="A275" s="17"/>
      <c r="B275" s="17">
        <f t="shared" si="5"/>
        <v>20</v>
      </c>
      <c r="C275" s="18">
        <v>1.45</v>
      </c>
      <c r="D275" s="17">
        <f t="shared" si="0"/>
        <v>29</v>
      </c>
      <c r="E275" s="17">
        <f t="shared" si="1"/>
        <v>841</v>
      </c>
      <c r="F275" s="17">
        <f>$E$7-D275</f>
        <v>11</v>
      </c>
      <c r="G275" s="17">
        <f t="shared" si="2"/>
        <v>121</v>
      </c>
      <c r="H275" s="17">
        <f t="shared" si="3"/>
        <v>720</v>
      </c>
      <c r="I275" s="17">
        <f t="shared" si="4"/>
        <v>26.832815729997478</v>
      </c>
      <c r="J275" s="36" t="s">
        <v>2</v>
      </c>
      <c r="K275" s="37">
        <f>K263+10</f>
        <v>54.856211760724101</v>
      </c>
      <c r="L275" s="37">
        <f>K263-10</f>
        <v>34.856211760724101</v>
      </c>
      <c r="M275" s="12"/>
      <c r="N275" s="13"/>
    </row>
    <row r="276" spans="1:14" ht="20" x14ac:dyDescent="0.2">
      <c r="A276" s="17"/>
      <c r="B276" s="17">
        <f t="shared" si="5"/>
        <v>20</v>
      </c>
      <c r="C276" s="18">
        <v>1.5</v>
      </c>
      <c r="D276" s="17">
        <f t="shared" si="0"/>
        <v>30</v>
      </c>
      <c r="E276" s="17">
        <f t="shared" si="1"/>
        <v>900</v>
      </c>
      <c r="F276" s="17">
        <f>$E$7-D276</f>
        <v>10</v>
      </c>
      <c r="G276" s="17">
        <f t="shared" si="2"/>
        <v>100</v>
      </c>
      <c r="H276" s="17">
        <f t="shared" si="3"/>
        <v>800</v>
      </c>
      <c r="I276" s="17">
        <f t="shared" si="4"/>
        <v>28.284271247461902</v>
      </c>
      <c r="J276" s="36"/>
      <c r="K276" s="37"/>
      <c r="L276" s="37"/>
      <c r="M276" s="12"/>
      <c r="N276" s="13"/>
    </row>
    <row r="277" spans="1:14" ht="20" x14ac:dyDescent="0.2">
      <c r="A277" s="17"/>
      <c r="B277" s="17">
        <f t="shared" si="5"/>
        <v>20</v>
      </c>
      <c r="C277" s="18">
        <v>1.6</v>
      </c>
      <c r="D277" s="17">
        <f t="shared" si="0"/>
        <v>32</v>
      </c>
      <c r="E277" s="17">
        <f t="shared" si="1"/>
        <v>1024</v>
      </c>
      <c r="F277" s="17">
        <f>$E$7-D277</f>
        <v>8</v>
      </c>
      <c r="G277" s="17">
        <f t="shared" si="2"/>
        <v>64</v>
      </c>
      <c r="H277" s="17">
        <f t="shared" si="3"/>
        <v>960</v>
      </c>
      <c r="I277" s="17">
        <f t="shared" si="4"/>
        <v>30.983866769659336</v>
      </c>
      <c r="J277" s="17"/>
      <c r="K277" s="18"/>
      <c r="L277" s="18"/>
      <c r="M277" s="12"/>
      <c r="N277" s="13"/>
    </row>
    <row r="278" spans="1:14" ht="20" x14ac:dyDescent="0.2">
      <c r="A278" s="17"/>
      <c r="B278" s="17">
        <f t="shared" si="5"/>
        <v>20</v>
      </c>
      <c r="C278" s="18">
        <v>1.7</v>
      </c>
      <c r="D278" s="17">
        <f t="shared" si="0"/>
        <v>34</v>
      </c>
      <c r="E278" s="17">
        <f t="shared" si="1"/>
        <v>1156</v>
      </c>
      <c r="F278" s="17">
        <f>$E$7-D278</f>
        <v>6</v>
      </c>
      <c r="G278" s="17">
        <f t="shared" si="2"/>
        <v>36</v>
      </c>
      <c r="H278" s="17">
        <f t="shared" si="3"/>
        <v>1120</v>
      </c>
      <c r="I278" s="17">
        <f t="shared" si="4"/>
        <v>33.466401061363023</v>
      </c>
      <c r="J278" s="17"/>
      <c r="K278" s="18"/>
      <c r="L278" s="18"/>
      <c r="M278" s="12"/>
      <c r="N278" s="13"/>
    </row>
    <row r="279" spans="1:14" ht="20" x14ac:dyDescent="0.2">
      <c r="A279" s="17"/>
      <c r="B279" s="17">
        <f t="shared" si="5"/>
        <v>20</v>
      </c>
      <c r="C279" s="18">
        <v>1.8</v>
      </c>
      <c r="D279" s="17">
        <f t="shared" si="0"/>
        <v>36</v>
      </c>
      <c r="E279" s="17">
        <f t="shared" si="1"/>
        <v>1296</v>
      </c>
      <c r="F279" s="17">
        <f>$E$7-D279</f>
        <v>4</v>
      </c>
      <c r="G279" s="17">
        <f t="shared" si="2"/>
        <v>16</v>
      </c>
      <c r="H279" s="17">
        <f t="shared" si="3"/>
        <v>1280</v>
      </c>
      <c r="I279" s="17">
        <f t="shared" si="4"/>
        <v>35.777087639996637</v>
      </c>
      <c r="J279" s="17"/>
      <c r="K279" s="18"/>
      <c r="L279" s="18"/>
      <c r="M279" s="12"/>
      <c r="N279" s="13"/>
    </row>
    <row r="280" spans="1:14" ht="20" x14ac:dyDescent="0.2">
      <c r="A280" s="17"/>
      <c r="B280" s="17">
        <f t="shared" si="5"/>
        <v>20</v>
      </c>
      <c r="C280" s="18">
        <v>1.9</v>
      </c>
      <c r="D280" s="17">
        <f t="shared" si="0"/>
        <v>38</v>
      </c>
      <c r="E280" s="17">
        <f t="shared" si="1"/>
        <v>1444</v>
      </c>
      <c r="F280" s="17">
        <f>$E$7-D280</f>
        <v>2</v>
      </c>
      <c r="G280" s="17">
        <f t="shared" si="2"/>
        <v>4</v>
      </c>
      <c r="H280" s="17">
        <f t="shared" si="3"/>
        <v>1440</v>
      </c>
      <c r="I280" s="17">
        <f t="shared" si="4"/>
        <v>37.947331922020552</v>
      </c>
      <c r="J280" s="17"/>
      <c r="K280" s="18"/>
      <c r="L280" s="18"/>
      <c r="M280" s="12"/>
      <c r="N280" s="13"/>
    </row>
    <row r="281" spans="1:14" ht="20" x14ac:dyDescent="0.2">
      <c r="A281" s="17"/>
      <c r="B281" s="17">
        <f t="shared" si="5"/>
        <v>20</v>
      </c>
      <c r="C281" s="18">
        <v>2</v>
      </c>
      <c r="D281" s="17">
        <f t="shared" si="0"/>
        <v>40</v>
      </c>
      <c r="E281" s="17">
        <f t="shared" si="1"/>
        <v>1600</v>
      </c>
      <c r="F281" s="17">
        <f>$E$7-D281</f>
        <v>0</v>
      </c>
      <c r="G281" s="17">
        <f t="shared" si="2"/>
        <v>0</v>
      </c>
      <c r="H281" s="17">
        <f t="shared" si="3"/>
        <v>1600</v>
      </c>
      <c r="I281" s="17">
        <f t="shared" si="4"/>
        <v>40</v>
      </c>
      <c r="J281" s="36"/>
      <c r="K281" s="37"/>
      <c r="L281" s="37"/>
      <c r="M281" s="12"/>
      <c r="N281" s="13"/>
    </row>
    <row r="282" spans="1:14" ht="20" x14ac:dyDescent="0.2">
      <c r="A282" s="17"/>
      <c r="B282" s="17">
        <f t="shared" si="5"/>
        <v>20</v>
      </c>
      <c r="C282" s="18">
        <v>2.1</v>
      </c>
      <c r="D282" s="17">
        <f t="shared" si="0"/>
        <v>42</v>
      </c>
      <c r="E282" s="17">
        <f t="shared" si="1"/>
        <v>1764</v>
      </c>
      <c r="F282" s="17">
        <f>$E$7-D282</f>
        <v>-2</v>
      </c>
      <c r="G282" s="17">
        <f t="shared" si="2"/>
        <v>4</v>
      </c>
      <c r="H282" s="17">
        <f t="shared" si="3"/>
        <v>1760</v>
      </c>
      <c r="I282" s="17">
        <f t="shared" si="4"/>
        <v>41.952353926806062</v>
      </c>
      <c r="J282" s="36"/>
      <c r="K282" s="37"/>
      <c r="L282" s="37"/>
      <c r="M282" s="12"/>
      <c r="N282" s="13"/>
    </row>
    <row r="283" spans="1:14" ht="20" x14ac:dyDescent="0.2">
      <c r="A283" s="17"/>
      <c r="B283" s="17">
        <f t="shared" si="5"/>
        <v>20</v>
      </c>
      <c r="C283" s="18">
        <v>2.2000000000000002</v>
      </c>
      <c r="D283" s="17">
        <f t="shared" si="0"/>
        <v>44</v>
      </c>
      <c r="E283" s="17">
        <f t="shared" si="1"/>
        <v>1936</v>
      </c>
      <c r="F283" s="17">
        <f>$E$7-D283</f>
        <v>-4</v>
      </c>
      <c r="G283" s="17">
        <f t="shared" si="2"/>
        <v>16</v>
      </c>
      <c r="H283" s="17">
        <f t="shared" si="3"/>
        <v>1920</v>
      </c>
      <c r="I283" s="17">
        <f t="shared" si="4"/>
        <v>43.81780460041329</v>
      </c>
      <c r="J283" s="36"/>
      <c r="K283" s="37"/>
      <c r="L283" s="37"/>
      <c r="M283" s="12"/>
      <c r="N283" s="13"/>
    </row>
    <row r="284" spans="1:14" ht="20" x14ac:dyDescent="0.2">
      <c r="A284" s="40"/>
      <c r="B284" s="17">
        <f t="shared" si="5"/>
        <v>20</v>
      </c>
      <c r="C284" s="18">
        <v>2.2999999999999998</v>
      </c>
      <c r="D284" s="17">
        <f t="shared" si="0"/>
        <v>46</v>
      </c>
      <c r="E284" s="17">
        <f t="shared" si="1"/>
        <v>2116</v>
      </c>
      <c r="F284" s="17">
        <f>$E$7-D284</f>
        <v>-6</v>
      </c>
      <c r="G284" s="17">
        <f t="shared" si="2"/>
        <v>36</v>
      </c>
      <c r="H284" s="17">
        <f t="shared" si="3"/>
        <v>2080</v>
      </c>
      <c r="I284" s="17">
        <f t="shared" si="4"/>
        <v>45.607017003965517</v>
      </c>
      <c r="J284" s="38"/>
      <c r="K284" s="37"/>
      <c r="L284" s="37"/>
      <c r="M284" s="12"/>
      <c r="N284" s="13"/>
    </row>
    <row r="285" spans="1:14" ht="20" x14ac:dyDescent="0.2">
      <c r="A285" s="40"/>
      <c r="B285" s="17">
        <f t="shared" si="5"/>
        <v>20</v>
      </c>
      <c r="C285" s="18">
        <v>2.4</v>
      </c>
      <c r="D285" s="17">
        <f t="shared" si="0"/>
        <v>48</v>
      </c>
      <c r="E285" s="17">
        <f t="shared" si="1"/>
        <v>2304</v>
      </c>
      <c r="F285" s="17">
        <f>$E$7-D285</f>
        <v>-8</v>
      </c>
      <c r="G285" s="17">
        <f t="shared" si="2"/>
        <v>64</v>
      </c>
      <c r="H285" s="17">
        <f t="shared" si="3"/>
        <v>2240</v>
      </c>
      <c r="I285" s="17">
        <f t="shared" si="4"/>
        <v>47.328638264796929</v>
      </c>
      <c r="J285" s="38"/>
      <c r="K285" s="37"/>
      <c r="L285" s="37"/>
      <c r="M285" s="12"/>
      <c r="N285" s="13"/>
    </row>
    <row r="286" spans="1:14" ht="20" x14ac:dyDescent="0.2">
      <c r="A286" s="40"/>
      <c r="B286" s="17">
        <f t="shared" si="5"/>
        <v>20</v>
      </c>
      <c r="C286" s="18">
        <v>2.5</v>
      </c>
      <c r="D286" s="17">
        <f t="shared" si="0"/>
        <v>50</v>
      </c>
      <c r="E286" s="17">
        <f t="shared" si="1"/>
        <v>2500</v>
      </c>
      <c r="F286" s="17">
        <f>$E$7-D286</f>
        <v>-10</v>
      </c>
      <c r="G286" s="17">
        <f t="shared" si="2"/>
        <v>100</v>
      </c>
      <c r="H286" s="17">
        <f t="shared" si="3"/>
        <v>2400</v>
      </c>
      <c r="I286" s="17">
        <f t="shared" si="4"/>
        <v>48.989794855663561</v>
      </c>
      <c r="J286" s="38"/>
      <c r="K286" s="37"/>
      <c r="L286" s="37"/>
      <c r="M286" s="12"/>
      <c r="N286" s="13"/>
    </row>
    <row r="287" spans="1:14" ht="20" x14ac:dyDescent="0.2">
      <c r="A287" s="40"/>
      <c r="B287" s="17">
        <f t="shared" si="5"/>
        <v>20</v>
      </c>
      <c r="C287" s="18">
        <v>2.6</v>
      </c>
      <c r="D287" s="17">
        <f t="shared" si="0"/>
        <v>52</v>
      </c>
      <c r="E287" s="17">
        <f t="shared" si="1"/>
        <v>2704</v>
      </c>
      <c r="F287" s="17">
        <f>$E$7-D287</f>
        <v>-12</v>
      </c>
      <c r="G287" s="17">
        <f t="shared" si="2"/>
        <v>144</v>
      </c>
      <c r="H287" s="17">
        <f t="shared" si="3"/>
        <v>2560</v>
      </c>
      <c r="I287" s="17">
        <f t="shared" si="4"/>
        <v>50.596442562694072</v>
      </c>
      <c r="J287" s="38"/>
      <c r="K287" s="37"/>
      <c r="L287" s="37"/>
      <c r="M287" s="12"/>
      <c r="N287" s="13"/>
    </row>
    <row r="288" spans="1:14" ht="20" x14ac:dyDescent="0.2">
      <c r="A288" s="41"/>
      <c r="B288" s="17">
        <f t="shared" si="5"/>
        <v>20</v>
      </c>
      <c r="C288" s="18">
        <v>2.7</v>
      </c>
      <c r="D288" s="17">
        <f t="shared" si="0"/>
        <v>54</v>
      </c>
      <c r="E288" s="17">
        <f t="shared" si="1"/>
        <v>2916</v>
      </c>
      <c r="F288" s="17">
        <f>$E$7-D288</f>
        <v>-14</v>
      </c>
      <c r="G288" s="17">
        <f t="shared" si="2"/>
        <v>196</v>
      </c>
      <c r="H288" s="17">
        <f t="shared" si="3"/>
        <v>2720</v>
      </c>
      <c r="I288" s="17">
        <f t="shared" si="4"/>
        <v>52.153619241621193</v>
      </c>
      <c r="J288" s="42"/>
      <c r="K288" s="43"/>
      <c r="L288" s="43"/>
      <c r="M288" s="13"/>
      <c r="N288" s="13"/>
    </row>
    <row r="289" spans="1:14" ht="20" x14ac:dyDescent="0.2">
      <c r="A289" s="41"/>
      <c r="B289" s="17">
        <f t="shared" si="5"/>
        <v>20</v>
      </c>
      <c r="C289" s="18">
        <v>2.8</v>
      </c>
      <c r="D289" s="17">
        <f t="shared" si="0"/>
        <v>56</v>
      </c>
      <c r="E289" s="17">
        <f t="shared" si="1"/>
        <v>3136</v>
      </c>
      <c r="F289" s="17">
        <f>$E$7-D289</f>
        <v>-16</v>
      </c>
      <c r="G289" s="17">
        <f t="shared" si="2"/>
        <v>256</v>
      </c>
      <c r="H289" s="17">
        <f t="shared" si="3"/>
        <v>2880</v>
      </c>
      <c r="I289" s="17">
        <f t="shared" si="4"/>
        <v>53.665631459994955</v>
      </c>
      <c r="J289" s="42"/>
      <c r="K289" s="43"/>
      <c r="L289" s="43"/>
      <c r="M289" s="13"/>
      <c r="N289" s="13"/>
    </row>
    <row r="290" spans="1:14" ht="20" x14ac:dyDescent="0.2">
      <c r="A290" s="41"/>
      <c r="B290" s="17">
        <f t="shared" si="5"/>
        <v>20</v>
      </c>
      <c r="C290" s="18">
        <v>2.9</v>
      </c>
      <c r="D290" s="17">
        <f t="shared" si="0"/>
        <v>58</v>
      </c>
      <c r="E290" s="17">
        <f t="shared" si="1"/>
        <v>3364</v>
      </c>
      <c r="F290" s="17">
        <f>$E$7-D290</f>
        <v>-18</v>
      </c>
      <c r="G290" s="17">
        <f t="shared" si="2"/>
        <v>324</v>
      </c>
      <c r="H290" s="17">
        <f t="shared" si="3"/>
        <v>3040</v>
      </c>
      <c r="I290" s="17">
        <f t="shared" si="4"/>
        <v>55.136195008360886</v>
      </c>
      <c r="J290" s="42"/>
      <c r="K290" s="43"/>
      <c r="L290" s="43"/>
      <c r="M290" s="13"/>
      <c r="N290" s="13"/>
    </row>
    <row r="291" spans="1:14" ht="20" x14ac:dyDescent="0.2">
      <c r="A291" s="41"/>
      <c r="B291" s="17">
        <f t="shared" si="5"/>
        <v>20</v>
      </c>
      <c r="C291" s="18">
        <v>3</v>
      </c>
      <c r="D291" s="17">
        <f t="shared" si="0"/>
        <v>60</v>
      </c>
      <c r="E291" s="17">
        <f t="shared" si="1"/>
        <v>3600</v>
      </c>
      <c r="F291" s="17">
        <f>$E$7-D291</f>
        <v>-20</v>
      </c>
      <c r="G291" s="17">
        <f t="shared" si="2"/>
        <v>400</v>
      </c>
      <c r="H291" s="17">
        <f t="shared" si="3"/>
        <v>3200</v>
      </c>
      <c r="I291" s="17">
        <f t="shared" si="4"/>
        <v>56.568542494923804</v>
      </c>
      <c r="J291" s="42"/>
      <c r="K291" s="43"/>
      <c r="L291" s="43"/>
      <c r="M291" s="13"/>
      <c r="N291" s="13"/>
    </row>
    <row r="292" spans="1:14" ht="20" x14ac:dyDescent="0.2">
      <c r="A292" s="41"/>
      <c r="B292" s="17">
        <f t="shared" si="5"/>
        <v>20</v>
      </c>
      <c r="C292" s="18">
        <v>3.1</v>
      </c>
      <c r="D292" s="17">
        <f t="shared" si="0"/>
        <v>62</v>
      </c>
      <c r="E292" s="17">
        <f t="shared" si="1"/>
        <v>3844</v>
      </c>
      <c r="F292" s="17">
        <f>$E$7-D292</f>
        <v>-22</v>
      </c>
      <c r="G292" s="17">
        <f t="shared" si="2"/>
        <v>484</v>
      </c>
      <c r="H292" s="17">
        <f t="shared" si="3"/>
        <v>3360</v>
      </c>
      <c r="I292" s="17">
        <f t="shared" si="4"/>
        <v>57.965506984757752</v>
      </c>
      <c r="J292" s="42"/>
      <c r="K292" s="43"/>
      <c r="L292" s="43"/>
      <c r="M292" s="13"/>
      <c r="N292" s="13"/>
    </row>
    <row r="293" spans="1:14" ht="20" x14ac:dyDescent="0.2">
      <c r="A293" s="41"/>
      <c r="B293" s="17">
        <f t="shared" si="5"/>
        <v>20</v>
      </c>
      <c r="C293" s="18">
        <v>3.2</v>
      </c>
      <c r="D293" s="17">
        <f t="shared" si="0"/>
        <v>64</v>
      </c>
      <c r="E293" s="17">
        <f t="shared" si="1"/>
        <v>4096</v>
      </c>
      <c r="F293" s="17">
        <f>$E$7-D293</f>
        <v>-24</v>
      </c>
      <c r="G293" s="17">
        <f t="shared" si="2"/>
        <v>576</v>
      </c>
      <c r="H293" s="17">
        <f t="shared" si="3"/>
        <v>3520</v>
      </c>
      <c r="I293" s="17">
        <f t="shared" si="4"/>
        <v>59.329587896765304</v>
      </c>
      <c r="J293" s="42"/>
      <c r="K293" s="43"/>
      <c r="L293" s="43"/>
      <c r="M293" s="13"/>
      <c r="N293" s="13"/>
    </row>
    <row r="294" spans="1:14" ht="20" x14ac:dyDescent="0.2">
      <c r="A294" s="41"/>
      <c r="B294" s="17">
        <f t="shared" si="5"/>
        <v>20</v>
      </c>
      <c r="C294" s="18">
        <v>3.3</v>
      </c>
      <c r="D294" s="17">
        <f t="shared" si="0"/>
        <v>66</v>
      </c>
      <c r="E294" s="17">
        <f t="shared" si="1"/>
        <v>4356</v>
      </c>
      <c r="F294" s="17">
        <f>$E$7-D294</f>
        <v>-26</v>
      </c>
      <c r="G294" s="17">
        <f t="shared" si="2"/>
        <v>676</v>
      </c>
      <c r="H294" s="17">
        <f t="shared" si="3"/>
        <v>3680</v>
      </c>
      <c r="I294" s="17">
        <f t="shared" si="4"/>
        <v>60.663003552412405</v>
      </c>
      <c r="J294" s="42"/>
      <c r="K294" s="43"/>
      <c r="L294" s="43"/>
      <c r="M294" s="13"/>
      <c r="N294" s="13"/>
    </row>
    <row r="295" spans="1:14" ht="20" x14ac:dyDescent="0.2">
      <c r="A295" s="41"/>
      <c r="B295" s="17">
        <f t="shared" si="5"/>
        <v>20</v>
      </c>
      <c r="C295" s="18">
        <v>3.4</v>
      </c>
      <c r="D295" s="17">
        <f t="shared" si="0"/>
        <v>68</v>
      </c>
      <c r="E295" s="17">
        <f t="shared" si="1"/>
        <v>4624</v>
      </c>
      <c r="F295" s="17">
        <f>$E$7-D295</f>
        <v>-28</v>
      </c>
      <c r="G295" s="17">
        <f t="shared" si="2"/>
        <v>784</v>
      </c>
      <c r="H295" s="17">
        <f t="shared" si="3"/>
        <v>3840</v>
      </c>
      <c r="I295" s="17">
        <f t="shared" si="4"/>
        <v>61.967733539318672</v>
      </c>
      <c r="J295" s="42"/>
      <c r="K295" s="43"/>
      <c r="L295" s="43"/>
      <c r="M295" s="13"/>
      <c r="N295" s="13"/>
    </row>
    <row r="296" spans="1:14" ht="20" x14ac:dyDescent="0.2">
      <c r="A296" s="41"/>
      <c r="B296" s="17">
        <f t="shared" si="5"/>
        <v>20</v>
      </c>
      <c r="C296" s="18">
        <v>3.5</v>
      </c>
      <c r="D296" s="17">
        <f t="shared" si="0"/>
        <v>70</v>
      </c>
      <c r="E296" s="17">
        <f t="shared" si="1"/>
        <v>4900</v>
      </c>
      <c r="F296" s="17">
        <f>$E$7-D296</f>
        <v>-30</v>
      </c>
      <c r="G296" s="17">
        <f t="shared" si="2"/>
        <v>900</v>
      </c>
      <c r="H296" s="17">
        <f t="shared" si="3"/>
        <v>4000</v>
      </c>
      <c r="I296" s="17">
        <f t="shared" si="4"/>
        <v>63.245553203367585</v>
      </c>
      <c r="J296" s="42"/>
      <c r="K296" s="43"/>
      <c r="L296" s="43"/>
      <c r="M296" s="13"/>
      <c r="N296" s="13"/>
    </row>
    <row r="297" spans="1:14" ht="20" x14ac:dyDescent="0.2">
      <c r="A297" s="41"/>
      <c r="B297" s="17">
        <f t="shared" si="5"/>
        <v>20</v>
      </c>
      <c r="C297" s="18">
        <v>3.6</v>
      </c>
      <c r="D297" s="17">
        <f t="shared" si="0"/>
        <v>72</v>
      </c>
      <c r="E297" s="17">
        <f t="shared" si="1"/>
        <v>5184</v>
      </c>
      <c r="F297" s="17">
        <f>$E$7-D297</f>
        <v>-32</v>
      </c>
      <c r="G297" s="17">
        <f t="shared" si="2"/>
        <v>1024</v>
      </c>
      <c r="H297" s="17">
        <f t="shared" si="3"/>
        <v>4160</v>
      </c>
      <c r="I297" s="17">
        <f t="shared" si="4"/>
        <v>64.498061986388393</v>
      </c>
      <c r="J297" s="42"/>
      <c r="K297" s="43"/>
      <c r="L297" s="43"/>
      <c r="M297" s="13"/>
      <c r="N297" s="13"/>
    </row>
    <row r="298" spans="1:14" ht="20" x14ac:dyDescent="0.2">
      <c r="A298" s="41"/>
      <c r="B298" s="17">
        <f t="shared" si="5"/>
        <v>20</v>
      </c>
      <c r="C298" s="18">
        <v>3.7</v>
      </c>
      <c r="D298" s="17">
        <f t="shared" si="0"/>
        <v>74</v>
      </c>
      <c r="E298" s="17">
        <f t="shared" si="1"/>
        <v>5476</v>
      </c>
      <c r="F298" s="17">
        <f>$E$7-D298</f>
        <v>-34</v>
      </c>
      <c r="G298" s="17">
        <f t="shared" si="2"/>
        <v>1156</v>
      </c>
      <c r="H298" s="17">
        <f t="shared" si="3"/>
        <v>4320</v>
      </c>
      <c r="I298" s="17">
        <f t="shared" si="4"/>
        <v>65.726706900619931</v>
      </c>
      <c r="J298" s="42"/>
      <c r="K298" s="43"/>
      <c r="L298" s="43"/>
      <c r="M298" s="13"/>
      <c r="N298" s="13"/>
    </row>
    <row r="299" spans="1:14" ht="20" x14ac:dyDescent="0.2">
      <c r="A299" s="41"/>
      <c r="B299" s="17">
        <f t="shared" si="5"/>
        <v>20</v>
      </c>
      <c r="C299" s="18">
        <v>3.8</v>
      </c>
      <c r="D299" s="17">
        <f t="shared" si="0"/>
        <v>76</v>
      </c>
      <c r="E299" s="17">
        <f t="shared" si="1"/>
        <v>5776</v>
      </c>
      <c r="F299" s="17">
        <f>$E$7-D299</f>
        <v>-36</v>
      </c>
      <c r="G299" s="17">
        <f t="shared" si="2"/>
        <v>1296</v>
      </c>
      <c r="H299" s="17">
        <f t="shared" si="3"/>
        <v>4480</v>
      </c>
      <c r="I299" s="17">
        <f t="shared" si="4"/>
        <v>66.932802122726045</v>
      </c>
      <c r="J299" s="42"/>
      <c r="K299" s="42"/>
      <c r="L299" s="42"/>
      <c r="M299" s="5"/>
      <c r="N299" s="5"/>
    </row>
    <row r="300" spans="1:14" ht="20" x14ac:dyDescent="0.2">
      <c r="A300" s="41"/>
      <c r="B300" s="17">
        <f t="shared" si="5"/>
        <v>20</v>
      </c>
      <c r="C300" s="18">
        <v>3.9</v>
      </c>
      <c r="D300" s="17">
        <f t="shared" si="0"/>
        <v>78</v>
      </c>
      <c r="E300" s="17">
        <f t="shared" si="1"/>
        <v>6084</v>
      </c>
      <c r="F300" s="17">
        <f>$E$7-D300</f>
        <v>-38</v>
      </c>
      <c r="G300" s="17">
        <f t="shared" si="2"/>
        <v>1444</v>
      </c>
      <c r="H300" s="17">
        <f t="shared" si="3"/>
        <v>4640</v>
      </c>
      <c r="I300" s="17">
        <f t="shared" si="4"/>
        <v>68.117545463705611</v>
      </c>
      <c r="J300" s="42"/>
      <c r="K300" s="42"/>
      <c r="L300" s="42"/>
      <c r="M300" s="5"/>
      <c r="N300" s="5"/>
    </row>
    <row r="301" spans="1:14" ht="20" x14ac:dyDescent="0.2">
      <c r="A301" s="41"/>
      <c r="B301" s="17">
        <f t="shared" si="5"/>
        <v>20</v>
      </c>
      <c r="C301" s="18">
        <v>4</v>
      </c>
      <c r="D301" s="17">
        <f t="shared" si="0"/>
        <v>80</v>
      </c>
      <c r="E301" s="17">
        <f t="shared" si="1"/>
        <v>6400</v>
      </c>
      <c r="F301" s="17">
        <f>$E$7-D301</f>
        <v>-40</v>
      </c>
      <c r="G301" s="17">
        <f t="shared" si="2"/>
        <v>1600</v>
      </c>
      <c r="H301" s="17">
        <f t="shared" si="3"/>
        <v>4800</v>
      </c>
      <c r="I301" s="17">
        <f t="shared" si="4"/>
        <v>69.282032302755098</v>
      </c>
      <c r="J301" s="42"/>
      <c r="K301" s="42"/>
      <c r="L301" s="42"/>
      <c r="M301" s="5"/>
      <c r="N301" s="5"/>
    </row>
    <row r="302" spans="1:14" ht="20" x14ac:dyDescent="0.2">
      <c r="A302" s="41"/>
      <c r="B302" s="17">
        <f t="shared" si="5"/>
        <v>20</v>
      </c>
      <c r="C302" s="18">
        <v>4.0999999999999996</v>
      </c>
      <c r="D302" s="17">
        <f t="shared" si="0"/>
        <v>82</v>
      </c>
      <c r="E302" s="17">
        <f t="shared" si="1"/>
        <v>6724</v>
      </c>
      <c r="F302" s="17">
        <f>$E$7-D302</f>
        <v>-42</v>
      </c>
      <c r="G302" s="17">
        <f t="shared" si="2"/>
        <v>1764</v>
      </c>
      <c r="H302" s="17">
        <f t="shared" si="3"/>
        <v>4960</v>
      </c>
      <c r="I302" s="17">
        <f t="shared" si="4"/>
        <v>70.427267446636037</v>
      </c>
      <c r="J302" s="42"/>
      <c r="K302" s="42"/>
      <c r="L302" s="42"/>
      <c r="M302" s="5"/>
      <c r="N302" s="5"/>
    </row>
    <row r="303" spans="1:14" ht="20" x14ac:dyDescent="0.2">
      <c r="A303" s="42"/>
      <c r="B303" s="17">
        <f t="shared" si="5"/>
        <v>20</v>
      </c>
      <c r="C303" s="18">
        <v>4.2</v>
      </c>
      <c r="D303" s="17">
        <f t="shared" si="0"/>
        <v>84</v>
      </c>
      <c r="E303" s="17">
        <f t="shared" si="1"/>
        <v>7056</v>
      </c>
      <c r="F303" s="17">
        <f>$E$7-D303</f>
        <v>-44</v>
      </c>
      <c r="G303" s="17">
        <f t="shared" si="2"/>
        <v>1936</v>
      </c>
      <c r="H303" s="17">
        <f t="shared" si="3"/>
        <v>5120</v>
      </c>
      <c r="I303" s="17">
        <f t="shared" si="4"/>
        <v>71.554175279993274</v>
      </c>
      <c r="J303" s="42"/>
      <c r="K303" s="42"/>
      <c r="L303" s="42"/>
      <c r="M303" s="5"/>
      <c r="N303" s="5"/>
    </row>
    <row r="304" spans="1:14" ht="20" x14ac:dyDescent="0.2">
      <c r="A304" s="42"/>
      <c r="B304" s="17">
        <f t="shared" si="5"/>
        <v>20</v>
      </c>
      <c r="C304" s="18">
        <v>4.3</v>
      </c>
      <c r="D304" s="17">
        <f t="shared" si="0"/>
        <v>86</v>
      </c>
      <c r="E304" s="17">
        <f t="shared" si="1"/>
        <v>7396</v>
      </c>
      <c r="F304" s="17">
        <f>$E$7-D304</f>
        <v>-46</v>
      </c>
      <c r="G304" s="17">
        <f t="shared" si="2"/>
        <v>2116</v>
      </c>
      <c r="H304" s="17">
        <f t="shared" si="3"/>
        <v>5280</v>
      </c>
      <c r="I304" s="17">
        <f t="shared" si="4"/>
        <v>72.663608498339798</v>
      </c>
      <c r="J304" s="42"/>
      <c r="K304" s="42"/>
      <c r="L304" s="42"/>
      <c r="M304" s="5"/>
      <c r="N304" s="5"/>
    </row>
    <row r="305" spans="1:14" ht="20" x14ac:dyDescent="0.2">
      <c r="A305" s="42"/>
      <c r="B305" s="17">
        <f t="shared" si="5"/>
        <v>20</v>
      </c>
      <c r="C305" s="18">
        <v>4.4000000000000004</v>
      </c>
      <c r="D305" s="17">
        <f t="shared" si="0"/>
        <v>88</v>
      </c>
      <c r="E305" s="17">
        <f t="shared" si="1"/>
        <v>7744</v>
      </c>
      <c r="F305" s="17">
        <f>$E$7-D305</f>
        <v>-48</v>
      </c>
      <c r="G305" s="17">
        <f t="shared" si="2"/>
        <v>2304</v>
      </c>
      <c r="H305" s="17">
        <f t="shared" si="3"/>
        <v>5440</v>
      </c>
      <c r="I305" s="17">
        <f t="shared" si="4"/>
        <v>73.756355658343097</v>
      </c>
      <c r="J305" s="42"/>
      <c r="K305" s="42"/>
      <c r="L305" s="42"/>
      <c r="M305" s="5"/>
      <c r="N305" s="5"/>
    </row>
    <row r="306" spans="1:14" ht="20" x14ac:dyDescent="0.2">
      <c r="A306" s="42"/>
      <c r="B306" s="17">
        <f t="shared" si="5"/>
        <v>20</v>
      </c>
      <c r="C306" s="18">
        <v>4.5</v>
      </c>
      <c r="D306" s="17">
        <f t="shared" si="0"/>
        <v>90</v>
      </c>
      <c r="E306" s="17">
        <f t="shared" si="1"/>
        <v>8100</v>
      </c>
      <c r="F306" s="17">
        <f>$E$7-D306</f>
        <v>-50</v>
      </c>
      <c r="G306" s="17">
        <f t="shared" si="2"/>
        <v>2500</v>
      </c>
      <c r="H306" s="17">
        <f t="shared" si="3"/>
        <v>5600</v>
      </c>
      <c r="I306" s="17">
        <f t="shared" si="4"/>
        <v>74.833147735478832</v>
      </c>
      <c r="J306" s="42"/>
      <c r="K306" s="42"/>
      <c r="L306" s="42"/>
      <c r="M306" s="5"/>
      <c r="N306" s="5"/>
    </row>
    <row r="307" spans="1:14" ht="20" x14ac:dyDescent="0.2">
      <c r="A307" s="42"/>
      <c r="B307" s="17">
        <f t="shared" si="5"/>
        <v>20</v>
      </c>
      <c r="C307" s="18">
        <v>4.5999999999999996</v>
      </c>
      <c r="D307" s="17">
        <f t="shared" si="0"/>
        <v>92</v>
      </c>
      <c r="E307" s="17">
        <f t="shared" si="1"/>
        <v>8464</v>
      </c>
      <c r="F307" s="17">
        <f>$E$7-D307</f>
        <v>-52</v>
      </c>
      <c r="G307" s="17">
        <f t="shared" si="2"/>
        <v>2704</v>
      </c>
      <c r="H307" s="17">
        <f t="shared" si="3"/>
        <v>5760</v>
      </c>
      <c r="I307" s="17">
        <f t="shared" si="4"/>
        <v>75.894663844041105</v>
      </c>
      <c r="J307" s="42"/>
      <c r="K307" s="42"/>
      <c r="L307" s="42"/>
      <c r="M307" s="5"/>
      <c r="N307" s="5"/>
    </row>
    <row r="308" spans="1:14" ht="20" x14ac:dyDescent="0.2">
      <c r="A308" s="42"/>
      <c r="B308" s="17">
        <f t="shared" si="5"/>
        <v>20</v>
      </c>
      <c r="C308" s="18">
        <v>4.7</v>
      </c>
      <c r="D308" s="17">
        <f t="shared" si="0"/>
        <v>94</v>
      </c>
      <c r="E308" s="17">
        <f t="shared" si="1"/>
        <v>8836</v>
      </c>
      <c r="F308" s="17">
        <f>$E$7-D308</f>
        <v>-54</v>
      </c>
      <c r="G308" s="17">
        <f t="shared" si="2"/>
        <v>2916</v>
      </c>
      <c r="H308" s="17">
        <f t="shared" si="3"/>
        <v>5920</v>
      </c>
      <c r="I308" s="17">
        <f t="shared" si="4"/>
        <v>76.941536246685374</v>
      </c>
      <c r="J308" s="42"/>
      <c r="K308" s="42"/>
      <c r="L308" s="42"/>
      <c r="M308" s="5"/>
      <c r="N308" s="5"/>
    </row>
    <row r="309" spans="1:14" ht="20" x14ac:dyDescent="0.2">
      <c r="A309" s="42"/>
      <c r="B309" s="17">
        <f t="shared" si="5"/>
        <v>20</v>
      </c>
      <c r="C309" s="18">
        <v>4.8</v>
      </c>
      <c r="D309" s="17">
        <f t="shared" si="0"/>
        <v>96</v>
      </c>
      <c r="E309" s="17">
        <f t="shared" si="1"/>
        <v>9216</v>
      </c>
      <c r="F309" s="17">
        <f>$E$7-D309</f>
        <v>-56</v>
      </c>
      <c r="G309" s="17">
        <f t="shared" si="2"/>
        <v>3136</v>
      </c>
      <c r="H309" s="17">
        <f t="shared" si="3"/>
        <v>6080</v>
      </c>
      <c r="I309" s="17">
        <f t="shared" si="4"/>
        <v>77.974354758471705</v>
      </c>
      <c r="J309" s="42"/>
      <c r="K309" s="42"/>
      <c r="L309" s="42"/>
      <c r="M309" s="5"/>
      <c r="N309" s="5"/>
    </row>
    <row r="310" spans="1:14" ht="20" x14ac:dyDescent="0.2">
      <c r="A310" s="42"/>
      <c r="B310" s="17">
        <f t="shared" si="5"/>
        <v>20</v>
      </c>
      <c r="C310" s="18">
        <v>4.9000000000000004</v>
      </c>
      <c r="D310" s="17">
        <f t="shared" si="0"/>
        <v>98</v>
      </c>
      <c r="E310" s="17">
        <f t="shared" si="1"/>
        <v>9604</v>
      </c>
      <c r="F310" s="17">
        <f>$E$7-D310</f>
        <v>-58</v>
      </c>
      <c r="G310" s="17">
        <f t="shared" si="2"/>
        <v>3364</v>
      </c>
      <c r="H310" s="17">
        <f t="shared" si="3"/>
        <v>6240</v>
      </c>
      <c r="I310" s="17">
        <f t="shared" si="4"/>
        <v>78.993670632525991</v>
      </c>
      <c r="J310" s="42"/>
      <c r="K310" s="42"/>
      <c r="L310" s="42"/>
      <c r="M310" s="5"/>
      <c r="N310" s="5"/>
    </row>
    <row r="311" spans="1:14" ht="20" x14ac:dyDescent="0.2">
      <c r="A311" s="42"/>
      <c r="B311" s="17">
        <f t="shared" si="5"/>
        <v>20</v>
      </c>
      <c r="C311" s="18">
        <v>5</v>
      </c>
      <c r="D311" s="17">
        <f t="shared" si="0"/>
        <v>100</v>
      </c>
      <c r="E311" s="17">
        <f t="shared" si="1"/>
        <v>10000</v>
      </c>
      <c r="F311" s="17">
        <f>$E$7-D311</f>
        <v>-60</v>
      </c>
      <c r="G311" s="17">
        <f t="shared" si="2"/>
        <v>3600</v>
      </c>
      <c r="H311" s="17">
        <f t="shared" si="3"/>
        <v>6400</v>
      </c>
      <c r="I311" s="17">
        <f t="shared" si="4"/>
        <v>80</v>
      </c>
      <c r="J311" s="42"/>
      <c r="K311" s="42"/>
      <c r="L311" s="42"/>
      <c r="M311" s="5"/>
      <c r="N311" s="5"/>
    </row>
    <row r="312" spans="1:14" ht="20" x14ac:dyDescent="0.2">
      <c r="A312" s="42"/>
      <c r="B312" s="17">
        <f t="shared" si="5"/>
        <v>20</v>
      </c>
      <c r="C312" s="18">
        <v>5.2</v>
      </c>
      <c r="D312" s="17">
        <f t="shared" si="0"/>
        <v>104</v>
      </c>
      <c r="E312" s="17">
        <f t="shared" si="1"/>
        <v>10816</v>
      </c>
      <c r="F312" s="17">
        <f>$E$7-D312</f>
        <v>-64</v>
      </c>
      <c r="G312" s="17">
        <f t="shared" si="2"/>
        <v>4096</v>
      </c>
      <c r="H312" s="17">
        <f t="shared" si="3"/>
        <v>6720</v>
      </c>
      <c r="I312" s="17">
        <f t="shared" si="4"/>
        <v>81.975606127676784</v>
      </c>
      <c r="J312" s="42"/>
      <c r="K312" s="42"/>
      <c r="L312" s="42"/>
      <c r="M312" s="5"/>
      <c r="N312" s="5"/>
    </row>
    <row r="313" spans="1:14" ht="20" x14ac:dyDescent="0.2">
      <c r="A313" s="42"/>
      <c r="B313" s="17">
        <f t="shared" si="5"/>
        <v>20</v>
      </c>
      <c r="C313" s="18">
        <v>5.4</v>
      </c>
      <c r="D313" s="17">
        <f t="shared" si="0"/>
        <v>108</v>
      </c>
      <c r="E313" s="17">
        <f t="shared" si="1"/>
        <v>11664</v>
      </c>
      <c r="F313" s="17">
        <f>$E$7-D313</f>
        <v>-68</v>
      </c>
      <c r="G313" s="17">
        <f t="shared" si="2"/>
        <v>4624</v>
      </c>
      <c r="H313" s="17">
        <f t="shared" si="3"/>
        <v>7040</v>
      </c>
      <c r="I313" s="17">
        <f t="shared" si="4"/>
        <v>83.904707853612123</v>
      </c>
      <c r="J313" s="42"/>
      <c r="K313" s="42"/>
      <c r="L313" s="42"/>
      <c r="M313" s="5"/>
      <c r="N313" s="5"/>
    </row>
    <row r="314" spans="1:14" ht="20" x14ac:dyDescent="0.2">
      <c r="A314" s="42"/>
      <c r="B314" s="17">
        <f t="shared" si="5"/>
        <v>20</v>
      </c>
      <c r="C314" s="18">
        <v>5.6</v>
      </c>
      <c r="D314" s="17">
        <f t="shared" si="0"/>
        <v>112</v>
      </c>
      <c r="E314" s="17">
        <f t="shared" si="1"/>
        <v>12544</v>
      </c>
      <c r="F314" s="17">
        <f>$E$7-D314</f>
        <v>-72</v>
      </c>
      <c r="G314" s="17">
        <f t="shared" si="2"/>
        <v>5184</v>
      </c>
      <c r="H314" s="17">
        <f t="shared" si="3"/>
        <v>7360</v>
      </c>
      <c r="I314" s="17">
        <f t="shared" si="4"/>
        <v>85.790442358108862</v>
      </c>
      <c r="J314" s="42"/>
      <c r="K314" s="42"/>
      <c r="L314" s="42"/>
      <c r="M314" s="5"/>
      <c r="N314" s="5"/>
    </row>
    <row r="315" spans="1:14" ht="20" x14ac:dyDescent="0.2">
      <c r="A315" s="42"/>
      <c r="B315" s="17">
        <f t="shared" si="5"/>
        <v>20</v>
      </c>
      <c r="C315" s="18">
        <v>5.8</v>
      </c>
      <c r="D315" s="17">
        <f t="shared" si="0"/>
        <v>116</v>
      </c>
      <c r="E315" s="17">
        <f t="shared" si="1"/>
        <v>13456</v>
      </c>
      <c r="F315" s="17">
        <f>$E$7-D315</f>
        <v>-76</v>
      </c>
      <c r="G315" s="17">
        <f t="shared" si="2"/>
        <v>5776</v>
      </c>
      <c r="H315" s="17">
        <f t="shared" si="3"/>
        <v>7680</v>
      </c>
      <c r="I315" s="17">
        <f t="shared" si="4"/>
        <v>87.635609200826579</v>
      </c>
      <c r="J315" s="42"/>
      <c r="K315" s="42"/>
      <c r="L315" s="42"/>
      <c r="M315" s="5"/>
      <c r="N315" s="5"/>
    </row>
    <row r="316" spans="1:14" ht="20" x14ac:dyDescent="0.2">
      <c r="A316" s="42"/>
      <c r="B316" s="17">
        <f t="shared" si="5"/>
        <v>20</v>
      </c>
      <c r="C316" s="18">
        <v>6</v>
      </c>
      <c r="D316" s="17">
        <f t="shared" si="0"/>
        <v>120</v>
      </c>
      <c r="E316" s="17">
        <f t="shared" si="1"/>
        <v>14400</v>
      </c>
      <c r="F316" s="17">
        <f>$E$7-D316</f>
        <v>-80</v>
      </c>
      <c r="G316" s="17">
        <f t="shared" si="2"/>
        <v>6400</v>
      </c>
      <c r="H316" s="17">
        <f t="shared" si="3"/>
        <v>8000</v>
      </c>
      <c r="I316" s="17">
        <f t="shared" si="4"/>
        <v>89.442719099991592</v>
      </c>
      <c r="J316" s="42"/>
      <c r="K316" s="42"/>
      <c r="L316" s="42"/>
      <c r="M316" s="5"/>
      <c r="N316" s="5"/>
    </row>
    <row r="317" spans="1:14" ht="20" x14ac:dyDescent="0.2">
      <c r="A317" s="42"/>
      <c r="B317" s="17">
        <f t="shared" si="5"/>
        <v>20</v>
      </c>
      <c r="C317" s="18">
        <v>6.2</v>
      </c>
      <c r="D317" s="17">
        <f t="shared" si="0"/>
        <v>124</v>
      </c>
      <c r="E317" s="17">
        <f t="shared" si="1"/>
        <v>15376</v>
      </c>
      <c r="F317" s="17">
        <f>$E$7-D317</f>
        <v>-84</v>
      </c>
      <c r="G317" s="17">
        <f t="shared" si="2"/>
        <v>7056</v>
      </c>
      <c r="H317" s="17">
        <f t="shared" si="3"/>
        <v>8320</v>
      </c>
      <c r="I317" s="17">
        <f t="shared" si="4"/>
        <v>91.214034007931033</v>
      </c>
      <c r="J317" s="42"/>
      <c r="K317" s="42"/>
      <c r="L317" s="42"/>
      <c r="M317" s="5"/>
      <c r="N317" s="5"/>
    </row>
    <row r="318" spans="1:14" ht="20" x14ac:dyDescent="0.2">
      <c r="A318" s="42"/>
      <c r="B318" s="17">
        <f t="shared" si="5"/>
        <v>20</v>
      </c>
      <c r="C318" s="18">
        <v>6.4</v>
      </c>
      <c r="D318" s="17">
        <f t="shared" si="0"/>
        <v>128</v>
      </c>
      <c r="E318" s="17">
        <f t="shared" si="1"/>
        <v>16384</v>
      </c>
      <c r="F318" s="17">
        <f>$E$7-D318</f>
        <v>-88</v>
      </c>
      <c r="G318" s="17">
        <f t="shared" si="2"/>
        <v>7744</v>
      </c>
      <c r="H318" s="17">
        <f t="shared" si="3"/>
        <v>8640</v>
      </c>
      <c r="I318" s="17">
        <f t="shared" si="4"/>
        <v>92.951600308978001</v>
      </c>
      <c r="J318" s="42"/>
      <c r="K318" s="42"/>
      <c r="L318" s="42"/>
      <c r="M318" s="5"/>
      <c r="N318" s="5"/>
    </row>
    <row r="319" spans="1:14" ht="20" x14ac:dyDescent="0.2">
      <c r="A319" s="42"/>
      <c r="B319" s="17">
        <f t="shared" si="5"/>
        <v>20</v>
      </c>
      <c r="C319" s="18">
        <v>6.6</v>
      </c>
      <c r="D319" s="17">
        <f t="shared" si="0"/>
        <v>132</v>
      </c>
      <c r="E319" s="17">
        <f t="shared" si="1"/>
        <v>17424</v>
      </c>
      <c r="F319" s="17">
        <f>$E$7-D319</f>
        <v>-92</v>
      </c>
      <c r="G319" s="17">
        <f t="shared" si="2"/>
        <v>8464</v>
      </c>
      <c r="H319" s="17">
        <f t="shared" si="3"/>
        <v>8960</v>
      </c>
      <c r="I319" s="17">
        <f t="shared" si="4"/>
        <v>94.657276529593858</v>
      </c>
      <c r="J319" s="42"/>
      <c r="K319" s="42"/>
      <c r="L319" s="42"/>
      <c r="M319" s="5"/>
      <c r="N319" s="5"/>
    </row>
    <row r="320" spans="1:14" ht="20" x14ac:dyDescent="0.2">
      <c r="A320" s="42"/>
      <c r="B320" s="17">
        <f t="shared" si="5"/>
        <v>20</v>
      </c>
      <c r="C320" s="18">
        <v>6.8</v>
      </c>
      <c r="D320" s="17">
        <f t="shared" si="0"/>
        <v>136</v>
      </c>
      <c r="E320" s="17">
        <f t="shared" si="1"/>
        <v>18496</v>
      </c>
      <c r="F320" s="17">
        <f>$E$7-D320</f>
        <v>-96</v>
      </c>
      <c r="G320" s="17">
        <f t="shared" si="2"/>
        <v>9216</v>
      </c>
      <c r="H320" s="17">
        <f t="shared" si="3"/>
        <v>9280</v>
      </c>
      <c r="I320" s="17">
        <f t="shared" si="4"/>
        <v>96.332756630338366</v>
      </c>
      <c r="J320" s="42"/>
      <c r="K320" s="42"/>
      <c r="L320" s="42"/>
      <c r="M320" s="5"/>
      <c r="N320" s="5"/>
    </row>
    <row r="321" spans="1:14" ht="20" x14ac:dyDescent="0.2">
      <c r="A321" s="42"/>
      <c r="B321" s="17">
        <f t="shared" si="5"/>
        <v>20</v>
      </c>
      <c r="C321" s="18">
        <v>7</v>
      </c>
      <c r="D321" s="17">
        <f t="shared" si="0"/>
        <v>140</v>
      </c>
      <c r="E321" s="17">
        <f t="shared" si="1"/>
        <v>19600</v>
      </c>
      <c r="F321" s="17">
        <f>$E$7-D321</f>
        <v>-100</v>
      </c>
      <c r="G321" s="17">
        <f t="shared" si="2"/>
        <v>10000</v>
      </c>
      <c r="H321" s="17">
        <f t="shared" si="3"/>
        <v>9600</v>
      </c>
      <c r="I321" s="17">
        <f t="shared" si="4"/>
        <v>97.979589711327122</v>
      </c>
      <c r="J321" s="42"/>
      <c r="K321" s="42"/>
      <c r="L321" s="42"/>
      <c r="M321" s="5"/>
      <c r="N321" s="5"/>
    </row>
    <row r="322" spans="1:14" ht="20" x14ac:dyDescent="0.2">
      <c r="A322" s="42"/>
      <c r="B322" s="17">
        <f t="shared" si="5"/>
        <v>20</v>
      </c>
      <c r="C322" s="18">
        <v>7.2</v>
      </c>
      <c r="D322" s="17">
        <f t="shared" si="0"/>
        <v>144</v>
      </c>
      <c r="E322" s="17">
        <f t="shared" si="1"/>
        <v>20736</v>
      </c>
      <c r="F322" s="17">
        <f>$E$7-D322</f>
        <v>-104</v>
      </c>
      <c r="G322" s="17">
        <f t="shared" si="2"/>
        <v>10816</v>
      </c>
      <c r="H322" s="17">
        <f t="shared" si="3"/>
        <v>9920</v>
      </c>
      <c r="I322" s="17">
        <f t="shared" si="4"/>
        <v>99.599196783909861</v>
      </c>
      <c r="J322" s="42"/>
      <c r="K322" s="42"/>
      <c r="L322" s="42"/>
      <c r="M322" s="5"/>
      <c r="N322" s="5"/>
    </row>
    <row r="323" spans="1:14" ht="20" x14ac:dyDescent="0.2">
      <c r="A323" s="42"/>
      <c r="B323" s="17">
        <f t="shared" si="5"/>
        <v>20</v>
      </c>
      <c r="C323" s="18">
        <v>7.4</v>
      </c>
      <c r="D323" s="17">
        <f t="shared" si="0"/>
        <v>148</v>
      </c>
      <c r="E323" s="17">
        <f t="shared" si="1"/>
        <v>21904</v>
      </c>
      <c r="F323" s="17">
        <f>$E$7-D323</f>
        <v>-108</v>
      </c>
      <c r="G323" s="17">
        <f t="shared" si="2"/>
        <v>11664</v>
      </c>
      <c r="H323" s="17">
        <f t="shared" si="3"/>
        <v>10240</v>
      </c>
      <c r="I323" s="17">
        <f t="shared" si="4"/>
        <v>101.19288512538814</v>
      </c>
      <c r="J323" s="42"/>
      <c r="K323" s="42"/>
      <c r="L323" s="42"/>
      <c r="M323" s="5"/>
      <c r="N323" s="5"/>
    </row>
    <row r="324" spans="1:14" ht="20" x14ac:dyDescent="0.2">
      <c r="A324" s="42"/>
      <c r="B324" s="17">
        <f t="shared" si="5"/>
        <v>20</v>
      </c>
      <c r="C324" s="18">
        <v>7.6</v>
      </c>
      <c r="D324" s="17">
        <f t="shared" si="0"/>
        <v>152</v>
      </c>
      <c r="E324" s="17">
        <f t="shared" si="1"/>
        <v>23104</v>
      </c>
      <c r="F324" s="17">
        <f>$E$7-D324</f>
        <v>-112</v>
      </c>
      <c r="G324" s="17">
        <f t="shared" si="2"/>
        <v>12544</v>
      </c>
      <c r="H324" s="17">
        <f t="shared" si="3"/>
        <v>10560</v>
      </c>
      <c r="I324" s="17">
        <f t="shared" si="4"/>
        <v>102.76186062932103</v>
      </c>
      <c r="J324" s="42"/>
      <c r="K324" s="42"/>
      <c r="L324" s="42"/>
      <c r="M324" s="5"/>
      <c r="N324" s="5"/>
    </row>
    <row r="325" spans="1:14" ht="20" x14ac:dyDescent="0.2">
      <c r="A325" s="42"/>
      <c r="B325" s="17">
        <f t="shared" si="5"/>
        <v>20</v>
      </c>
      <c r="C325" s="18">
        <v>7.8</v>
      </c>
      <c r="D325" s="17">
        <f t="shared" ref="D325:D388" si="6">B325*C325</f>
        <v>156</v>
      </c>
      <c r="E325" s="17">
        <f t="shared" ref="E325:E388" si="7">D325*D325</f>
        <v>24336</v>
      </c>
      <c r="F325" s="17">
        <f>$E$7-D325</f>
        <v>-116</v>
      </c>
      <c r="G325" s="17">
        <f t="shared" ref="G325:G388" si="8">F325*F325</f>
        <v>13456</v>
      </c>
      <c r="H325" s="17">
        <f t="shared" ref="H325:H388" si="9">E325-G325</f>
        <v>10880</v>
      </c>
      <c r="I325" s="17">
        <f t="shared" ref="I325:I388" si="10">SQRT(H325)</f>
        <v>104.30723848324239</v>
      </c>
      <c r="J325" s="42"/>
      <c r="K325" s="42"/>
      <c r="L325" s="42"/>
      <c r="M325" s="5"/>
      <c r="N325" s="5"/>
    </row>
    <row r="326" spans="1:14" ht="20" x14ac:dyDescent="0.2">
      <c r="A326" s="42"/>
      <c r="B326" s="17">
        <f t="shared" ref="B326:B389" si="11">B325</f>
        <v>20</v>
      </c>
      <c r="C326" s="18">
        <v>8</v>
      </c>
      <c r="D326" s="17">
        <f t="shared" si="6"/>
        <v>160</v>
      </c>
      <c r="E326" s="17">
        <f t="shared" si="7"/>
        <v>25600</v>
      </c>
      <c r="F326" s="17">
        <f>$E$7-D326</f>
        <v>-120</v>
      </c>
      <c r="G326" s="17">
        <f t="shared" si="8"/>
        <v>14400</v>
      </c>
      <c r="H326" s="17">
        <f t="shared" si="9"/>
        <v>11200</v>
      </c>
      <c r="I326" s="17">
        <f t="shared" si="10"/>
        <v>105.83005244258362</v>
      </c>
      <c r="J326" s="42"/>
      <c r="K326" s="42"/>
      <c r="L326" s="42"/>
      <c r="M326" s="5"/>
      <c r="N326" s="5"/>
    </row>
    <row r="327" spans="1:14" ht="20" x14ac:dyDescent="0.2">
      <c r="A327" s="42"/>
      <c r="B327" s="17">
        <f t="shared" si="11"/>
        <v>20</v>
      </c>
      <c r="C327" s="18">
        <v>8.1999999999999993</v>
      </c>
      <c r="D327" s="17">
        <f t="shared" si="6"/>
        <v>164</v>
      </c>
      <c r="E327" s="17">
        <f t="shared" si="7"/>
        <v>26896</v>
      </c>
      <c r="F327" s="17">
        <f>$E$7-D327</f>
        <v>-124</v>
      </c>
      <c r="G327" s="17">
        <f t="shared" si="8"/>
        <v>15376</v>
      </c>
      <c r="H327" s="17">
        <f t="shared" si="9"/>
        <v>11520</v>
      </c>
      <c r="I327" s="17">
        <f t="shared" si="10"/>
        <v>107.33126291998991</v>
      </c>
      <c r="J327" s="42"/>
      <c r="K327" s="42"/>
      <c r="L327" s="42"/>
      <c r="M327" s="5"/>
      <c r="N327" s="5"/>
    </row>
    <row r="328" spans="1:14" ht="20" x14ac:dyDescent="0.2">
      <c r="A328" s="42"/>
      <c r="B328" s="17">
        <f t="shared" si="11"/>
        <v>20</v>
      </c>
      <c r="C328" s="18">
        <v>8.4</v>
      </c>
      <c r="D328" s="17">
        <f t="shared" si="6"/>
        <v>168</v>
      </c>
      <c r="E328" s="17">
        <f t="shared" si="7"/>
        <v>28224</v>
      </c>
      <c r="F328" s="17">
        <f>$E$7-D328</f>
        <v>-128</v>
      </c>
      <c r="G328" s="17">
        <f t="shared" si="8"/>
        <v>16384</v>
      </c>
      <c r="H328" s="17">
        <f t="shared" si="9"/>
        <v>11840</v>
      </c>
      <c r="I328" s="17">
        <f t="shared" si="10"/>
        <v>108.81176406988355</v>
      </c>
      <c r="J328" s="42"/>
      <c r="K328" s="42"/>
      <c r="L328" s="42"/>
      <c r="M328" s="5"/>
      <c r="N328" s="5"/>
    </row>
    <row r="329" spans="1:14" ht="20" x14ac:dyDescent="0.2">
      <c r="A329" s="42"/>
      <c r="B329" s="17">
        <f t="shared" si="11"/>
        <v>20</v>
      </c>
      <c r="C329" s="18">
        <v>8.6</v>
      </c>
      <c r="D329" s="17">
        <f t="shared" si="6"/>
        <v>172</v>
      </c>
      <c r="E329" s="17">
        <f t="shared" si="7"/>
        <v>29584</v>
      </c>
      <c r="F329" s="17">
        <f>$E$7-D329</f>
        <v>-132</v>
      </c>
      <c r="G329" s="17">
        <f t="shared" si="8"/>
        <v>17424</v>
      </c>
      <c r="H329" s="17">
        <f t="shared" si="9"/>
        <v>12160</v>
      </c>
      <c r="I329" s="17">
        <f t="shared" si="10"/>
        <v>110.27239001672177</v>
      </c>
      <c r="J329" s="42"/>
      <c r="K329" s="42"/>
      <c r="L329" s="42"/>
      <c r="M329" s="5"/>
      <c r="N329" s="5"/>
    </row>
    <row r="330" spans="1:14" ht="20" x14ac:dyDescent="0.2">
      <c r="A330" s="42"/>
      <c r="B330" s="17">
        <f t="shared" si="11"/>
        <v>20</v>
      </c>
      <c r="C330" s="18">
        <v>8.8000000000000007</v>
      </c>
      <c r="D330" s="17">
        <f t="shared" si="6"/>
        <v>176</v>
      </c>
      <c r="E330" s="17">
        <f t="shared" si="7"/>
        <v>30976</v>
      </c>
      <c r="F330" s="17">
        <f>$E$7-D330</f>
        <v>-136</v>
      </c>
      <c r="G330" s="17">
        <f t="shared" si="8"/>
        <v>18496</v>
      </c>
      <c r="H330" s="17">
        <f t="shared" si="9"/>
        <v>12480</v>
      </c>
      <c r="I330" s="17">
        <f t="shared" si="10"/>
        <v>111.71392035015153</v>
      </c>
      <c r="J330" s="42"/>
      <c r="K330" s="42"/>
      <c r="L330" s="42"/>
      <c r="M330" s="5"/>
      <c r="N330" s="5"/>
    </row>
    <row r="331" spans="1:14" ht="20" x14ac:dyDescent="0.2">
      <c r="A331" s="42"/>
      <c r="B331" s="17">
        <f t="shared" si="11"/>
        <v>20</v>
      </c>
      <c r="C331" s="18">
        <v>9</v>
      </c>
      <c r="D331" s="17">
        <f t="shared" si="6"/>
        <v>180</v>
      </c>
      <c r="E331" s="17">
        <f t="shared" si="7"/>
        <v>32400</v>
      </c>
      <c r="F331" s="17">
        <f>$E$7-D331</f>
        <v>-140</v>
      </c>
      <c r="G331" s="17">
        <f t="shared" si="8"/>
        <v>19600</v>
      </c>
      <c r="H331" s="17">
        <f t="shared" si="9"/>
        <v>12800</v>
      </c>
      <c r="I331" s="17">
        <f t="shared" si="10"/>
        <v>113.13708498984761</v>
      </c>
      <c r="J331" s="42"/>
      <c r="K331" s="42"/>
      <c r="L331" s="42"/>
      <c r="M331" s="5"/>
      <c r="N331" s="5"/>
    </row>
    <row r="332" spans="1:14" ht="20" x14ac:dyDescent="0.2">
      <c r="A332" s="42"/>
      <c r="B332" s="17">
        <f t="shared" si="11"/>
        <v>20</v>
      </c>
      <c r="C332" s="18">
        <v>9.1999999999999993</v>
      </c>
      <c r="D332" s="17">
        <f t="shared" si="6"/>
        <v>184</v>
      </c>
      <c r="E332" s="17">
        <f t="shared" si="7"/>
        <v>33856</v>
      </c>
      <c r="F332" s="17">
        <f>$E$7-D332</f>
        <v>-144</v>
      </c>
      <c r="G332" s="17">
        <f t="shared" si="8"/>
        <v>20736</v>
      </c>
      <c r="H332" s="17">
        <f t="shared" si="9"/>
        <v>13120</v>
      </c>
      <c r="I332" s="17">
        <f t="shared" si="10"/>
        <v>114.54256850621083</v>
      </c>
      <c r="J332" s="42"/>
      <c r="K332" s="42"/>
      <c r="L332" s="42"/>
      <c r="M332" s="5"/>
      <c r="N332" s="5"/>
    </row>
    <row r="333" spans="1:14" ht="20" x14ac:dyDescent="0.2">
      <c r="A333" s="42"/>
      <c r="B333" s="17">
        <f t="shared" si="11"/>
        <v>20</v>
      </c>
      <c r="C333" s="18">
        <v>9.4</v>
      </c>
      <c r="D333" s="17">
        <f t="shared" si="6"/>
        <v>188</v>
      </c>
      <c r="E333" s="17">
        <f t="shared" si="7"/>
        <v>35344</v>
      </c>
      <c r="F333" s="17">
        <f>$E$7-D333</f>
        <v>-148</v>
      </c>
      <c r="G333" s="17">
        <f t="shared" si="8"/>
        <v>21904</v>
      </c>
      <c r="H333" s="17">
        <f t="shared" si="9"/>
        <v>13440</v>
      </c>
      <c r="I333" s="17">
        <f t="shared" si="10"/>
        <v>115.9310139695155</v>
      </c>
      <c r="J333" s="42"/>
      <c r="K333" s="42"/>
      <c r="L333" s="42"/>
      <c r="M333" s="5"/>
      <c r="N333" s="5"/>
    </row>
    <row r="334" spans="1:14" ht="20" x14ac:dyDescent="0.2">
      <c r="A334" s="42"/>
      <c r="B334" s="17">
        <f t="shared" si="11"/>
        <v>20</v>
      </c>
      <c r="C334" s="18">
        <v>9.6</v>
      </c>
      <c r="D334" s="17">
        <f t="shared" si="6"/>
        <v>192</v>
      </c>
      <c r="E334" s="17">
        <f t="shared" si="7"/>
        <v>36864</v>
      </c>
      <c r="F334" s="17">
        <f>$E$7-D334</f>
        <v>-152</v>
      </c>
      <c r="G334" s="17">
        <f t="shared" si="8"/>
        <v>23104</v>
      </c>
      <c r="H334" s="17">
        <f t="shared" si="9"/>
        <v>13760</v>
      </c>
      <c r="I334" s="17">
        <f t="shared" si="10"/>
        <v>117.30302638892144</v>
      </c>
      <c r="J334" s="42"/>
      <c r="K334" s="42"/>
      <c r="L334" s="42"/>
      <c r="M334" s="5"/>
      <c r="N334" s="5"/>
    </row>
    <row r="335" spans="1:14" ht="20" x14ac:dyDescent="0.2">
      <c r="A335" s="42"/>
      <c r="B335" s="17">
        <f t="shared" si="11"/>
        <v>20</v>
      </c>
      <c r="C335" s="18">
        <v>9.8000000000000007</v>
      </c>
      <c r="D335" s="17">
        <f t="shared" si="6"/>
        <v>196</v>
      </c>
      <c r="E335" s="17">
        <f t="shared" si="7"/>
        <v>38416</v>
      </c>
      <c r="F335" s="17">
        <f>$E$7-D335</f>
        <v>-156</v>
      </c>
      <c r="G335" s="17">
        <f t="shared" si="8"/>
        <v>24336</v>
      </c>
      <c r="H335" s="17">
        <f t="shared" si="9"/>
        <v>14080</v>
      </c>
      <c r="I335" s="17">
        <f t="shared" si="10"/>
        <v>118.65917579353061</v>
      </c>
      <c r="J335" s="42"/>
      <c r="K335" s="42"/>
      <c r="L335" s="42"/>
      <c r="M335" s="5"/>
      <c r="N335" s="5"/>
    </row>
    <row r="336" spans="1:14" ht="20" x14ac:dyDescent="0.2">
      <c r="A336" s="42"/>
      <c r="B336" s="17">
        <f t="shared" si="11"/>
        <v>20</v>
      </c>
      <c r="C336" s="18">
        <v>10</v>
      </c>
      <c r="D336" s="17">
        <f t="shared" si="6"/>
        <v>200</v>
      </c>
      <c r="E336" s="17">
        <f t="shared" si="7"/>
        <v>40000</v>
      </c>
      <c r="F336" s="17">
        <f>$E$7-D336</f>
        <v>-160</v>
      </c>
      <c r="G336" s="17">
        <f t="shared" si="8"/>
        <v>25600</v>
      </c>
      <c r="H336" s="17">
        <f t="shared" si="9"/>
        <v>14400</v>
      </c>
      <c r="I336" s="17">
        <f t="shared" si="10"/>
        <v>120</v>
      </c>
      <c r="J336" s="42"/>
      <c r="K336" s="42"/>
      <c r="L336" s="42"/>
      <c r="M336" s="5"/>
      <c r="N336" s="5"/>
    </row>
    <row r="337" spans="1:14" ht="20" x14ac:dyDescent="0.2">
      <c r="A337" s="42"/>
      <c r="B337" s="17">
        <f t="shared" si="11"/>
        <v>20</v>
      </c>
      <c r="C337" s="18">
        <v>10.199999999999999</v>
      </c>
      <c r="D337" s="17">
        <f t="shared" si="6"/>
        <v>204</v>
      </c>
      <c r="E337" s="17">
        <f t="shared" si="7"/>
        <v>41616</v>
      </c>
      <c r="F337" s="17">
        <f>$E$7-D337</f>
        <v>-164</v>
      </c>
      <c r="G337" s="17">
        <f t="shared" si="8"/>
        <v>26896</v>
      </c>
      <c r="H337" s="17">
        <f t="shared" si="9"/>
        <v>14720</v>
      </c>
      <c r="I337" s="17">
        <f t="shared" si="10"/>
        <v>121.32600710482481</v>
      </c>
      <c r="J337" s="42"/>
      <c r="K337" s="42"/>
      <c r="L337" s="42"/>
      <c r="M337" s="5"/>
      <c r="N337" s="5"/>
    </row>
    <row r="338" spans="1:14" ht="20" x14ac:dyDescent="0.2">
      <c r="A338" s="42"/>
      <c r="B338" s="17">
        <f t="shared" si="11"/>
        <v>20</v>
      </c>
      <c r="C338" s="18">
        <v>10.4</v>
      </c>
      <c r="D338" s="17">
        <f t="shared" si="6"/>
        <v>208</v>
      </c>
      <c r="E338" s="17">
        <f t="shared" si="7"/>
        <v>43264</v>
      </c>
      <c r="F338" s="17">
        <f>$E$7-D338</f>
        <v>-168</v>
      </c>
      <c r="G338" s="17">
        <f t="shared" si="8"/>
        <v>28224</v>
      </c>
      <c r="H338" s="17">
        <f t="shared" si="9"/>
        <v>15040</v>
      </c>
      <c r="I338" s="17">
        <f t="shared" si="10"/>
        <v>122.63767773404713</v>
      </c>
      <c r="J338" s="42"/>
      <c r="K338" s="42"/>
      <c r="L338" s="42"/>
      <c r="M338" s="5"/>
      <c r="N338" s="5"/>
    </row>
    <row r="339" spans="1:14" ht="20" x14ac:dyDescent="0.2">
      <c r="A339" s="42"/>
      <c r="B339" s="17">
        <f t="shared" si="11"/>
        <v>20</v>
      </c>
      <c r="C339" s="18">
        <v>10.6</v>
      </c>
      <c r="D339" s="17">
        <f t="shared" si="6"/>
        <v>212</v>
      </c>
      <c r="E339" s="17">
        <f t="shared" si="7"/>
        <v>44944</v>
      </c>
      <c r="F339" s="17">
        <f>$E$7-D339</f>
        <v>-172</v>
      </c>
      <c r="G339" s="17">
        <f t="shared" si="8"/>
        <v>29584</v>
      </c>
      <c r="H339" s="17">
        <f t="shared" si="9"/>
        <v>15360</v>
      </c>
      <c r="I339" s="17">
        <f t="shared" si="10"/>
        <v>123.93546707863734</v>
      </c>
      <c r="J339" s="42"/>
      <c r="K339" s="42"/>
      <c r="L339" s="42"/>
      <c r="M339" s="5"/>
      <c r="N339" s="5"/>
    </row>
    <row r="340" spans="1:14" ht="20" x14ac:dyDescent="0.2">
      <c r="A340" s="42"/>
      <c r="B340" s="17">
        <f t="shared" si="11"/>
        <v>20</v>
      </c>
      <c r="C340" s="18">
        <v>10.8</v>
      </c>
      <c r="D340" s="17">
        <f t="shared" si="6"/>
        <v>216</v>
      </c>
      <c r="E340" s="17">
        <f t="shared" si="7"/>
        <v>46656</v>
      </c>
      <c r="F340" s="17">
        <f>$E$7-D340</f>
        <v>-176</v>
      </c>
      <c r="G340" s="17">
        <f t="shared" si="8"/>
        <v>30976</v>
      </c>
      <c r="H340" s="17">
        <f t="shared" si="9"/>
        <v>15680</v>
      </c>
      <c r="I340" s="17">
        <f t="shared" si="10"/>
        <v>125.21980673998823</v>
      </c>
      <c r="J340" s="42"/>
      <c r="K340" s="42"/>
      <c r="L340" s="42"/>
      <c r="M340" s="5"/>
      <c r="N340" s="5"/>
    </row>
    <row r="341" spans="1:14" ht="20" x14ac:dyDescent="0.2">
      <c r="A341" s="42"/>
      <c r="B341" s="17">
        <f t="shared" si="11"/>
        <v>20</v>
      </c>
      <c r="C341" s="18">
        <v>11</v>
      </c>
      <c r="D341" s="17">
        <f t="shared" si="6"/>
        <v>220</v>
      </c>
      <c r="E341" s="17">
        <f t="shared" si="7"/>
        <v>48400</v>
      </c>
      <c r="F341" s="17">
        <f>$E$7-D341</f>
        <v>-180</v>
      </c>
      <c r="G341" s="17">
        <f t="shared" si="8"/>
        <v>32400</v>
      </c>
      <c r="H341" s="17">
        <f t="shared" si="9"/>
        <v>16000</v>
      </c>
      <c r="I341" s="17">
        <f t="shared" si="10"/>
        <v>126.49110640673517</v>
      </c>
      <c r="J341" s="42"/>
      <c r="K341" s="42"/>
      <c r="L341" s="42"/>
      <c r="M341" s="5"/>
      <c r="N341" s="5"/>
    </row>
    <row r="342" spans="1:14" ht="20" x14ac:dyDescent="0.2">
      <c r="A342" s="42"/>
      <c r="B342" s="17">
        <f t="shared" si="11"/>
        <v>20</v>
      </c>
      <c r="C342" s="18">
        <v>11.2</v>
      </c>
      <c r="D342" s="17">
        <f t="shared" si="6"/>
        <v>224</v>
      </c>
      <c r="E342" s="17">
        <f t="shared" si="7"/>
        <v>50176</v>
      </c>
      <c r="F342" s="17">
        <f>$E$7-D342</f>
        <v>-184</v>
      </c>
      <c r="G342" s="17">
        <f t="shared" si="8"/>
        <v>33856</v>
      </c>
      <c r="H342" s="17">
        <f t="shared" si="9"/>
        <v>16320</v>
      </c>
      <c r="I342" s="17">
        <f t="shared" si="10"/>
        <v>127.74975538137049</v>
      </c>
      <c r="J342" s="42"/>
      <c r="K342" s="42"/>
      <c r="L342" s="42"/>
      <c r="M342" s="5"/>
      <c r="N342" s="5"/>
    </row>
    <row r="343" spans="1:14" ht="20" x14ac:dyDescent="0.2">
      <c r="A343" s="42"/>
      <c r="B343" s="17">
        <f t="shared" si="11"/>
        <v>20</v>
      </c>
      <c r="C343" s="18">
        <v>11.4</v>
      </c>
      <c r="D343" s="17">
        <f t="shared" si="6"/>
        <v>228</v>
      </c>
      <c r="E343" s="17">
        <f t="shared" si="7"/>
        <v>51984</v>
      </c>
      <c r="F343" s="17">
        <f>$E$7-D343</f>
        <v>-188</v>
      </c>
      <c r="G343" s="17">
        <f t="shared" si="8"/>
        <v>35344</v>
      </c>
      <c r="H343" s="17">
        <f t="shared" si="9"/>
        <v>16640</v>
      </c>
      <c r="I343" s="17">
        <f t="shared" si="10"/>
        <v>128.99612397277679</v>
      </c>
      <c r="J343" s="42"/>
      <c r="K343" s="42"/>
      <c r="L343" s="42"/>
      <c r="M343" s="5"/>
      <c r="N343" s="5"/>
    </row>
    <row r="344" spans="1:14" ht="20" x14ac:dyDescent="0.2">
      <c r="A344" s="42"/>
      <c r="B344" s="17">
        <f t="shared" si="11"/>
        <v>20</v>
      </c>
      <c r="C344" s="18">
        <v>11.6</v>
      </c>
      <c r="D344" s="17">
        <f t="shared" si="6"/>
        <v>232</v>
      </c>
      <c r="E344" s="17">
        <f t="shared" si="7"/>
        <v>53824</v>
      </c>
      <c r="F344" s="17">
        <f>$E$7-D344</f>
        <v>-192</v>
      </c>
      <c r="G344" s="17">
        <f t="shared" si="8"/>
        <v>36864</v>
      </c>
      <c r="H344" s="17">
        <f t="shared" si="9"/>
        <v>16960</v>
      </c>
      <c r="I344" s="17">
        <f t="shared" si="10"/>
        <v>130.23056476879765</v>
      </c>
      <c r="J344" s="42"/>
      <c r="K344" s="42"/>
      <c r="L344" s="42"/>
      <c r="M344" s="5"/>
      <c r="N344" s="5"/>
    </row>
    <row r="345" spans="1:14" ht="20" x14ac:dyDescent="0.2">
      <c r="A345" s="42"/>
      <c r="B345" s="17">
        <f t="shared" si="11"/>
        <v>20</v>
      </c>
      <c r="C345" s="18">
        <v>11.8</v>
      </c>
      <c r="D345" s="17">
        <f t="shared" si="6"/>
        <v>236</v>
      </c>
      <c r="E345" s="17">
        <f t="shared" si="7"/>
        <v>55696</v>
      </c>
      <c r="F345" s="17">
        <f>$E$7-D345</f>
        <v>-196</v>
      </c>
      <c r="G345" s="17">
        <f t="shared" si="8"/>
        <v>38416</v>
      </c>
      <c r="H345" s="17">
        <f t="shared" si="9"/>
        <v>17280</v>
      </c>
      <c r="I345" s="17">
        <f t="shared" si="10"/>
        <v>131.45341380123986</v>
      </c>
      <c r="J345" s="42"/>
      <c r="K345" s="42"/>
      <c r="L345" s="42"/>
      <c r="M345" s="5"/>
      <c r="N345" s="5"/>
    </row>
    <row r="346" spans="1:14" ht="20" x14ac:dyDescent="0.2">
      <c r="A346" s="42"/>
      <c r="B346" s="17">
        <f t="shared" si="11"/>
        <v>20</v>
      </c>
      <c r="C346" s="18">
        <v>12</v>
      </c>
      <c r="D346" s="17">
        <f t="shared" si="6"/>
        <v>240</v>
      </c>
      <c r="E346" s="17">
        <f t="shared" si="7"/>
        <v>57600</v>
      </c>
      <c r="F346" s="17">
        <f>$E$7-D346</f>
        <v>-200</v>
      </c>
      <c r="G346" s="17">
        <f t="shared" si="8"/>
        <v>40000</v>
      </c>
      <c r="H346" s="17">
        <f t="shared" si="9"/>
        <v>17600</v>
      </c>
      <c r="I346" s="17">
        <f t="shared" si="10"/>
        <v>132.66499161421601</v>
      </c>
      <c r="J346" s="42"/>
      <c r="K346" s="42"/>
      <c r="L346" s="42"/>
      <c r="M346" s="5"/>
      <c r="N346" s="5"/>
    </row>
    <row r="347" spans="1:14" ht="20" x14ac:dyDescent="0.2">
      <c r="A347" s="42"/>
      <c r="B347" s="17">
        <f t="shared" si="11"/>
        <v>20</v>
      </c>
      <c r="C347" s="18">
        <v>12.2</v>
      </c>
      <c r="D347" s="17">
        <f t="shared" si="6"/>
        <v>244</v>
      </c>
      <c r="E347" s="17">
        <f t="shared" si="7"/>
        <v>59536</v>
      </c>
      <c r="F347" s="17">
        <f>$E$7-D347</f>
        <v>-204</v>
      </c>
      <c r="G347" s="17">
        <f t="shared" si="8"/>
        <v>41616</v>
      </c>
      <c r="H347" s="17">
        <f t="shared" si="9"/>
        <v>17920</v>
      </c>
      <c r="I347" s="17">
        <f t="shared" si="10"/>
        <v>133.86560424545209</v>
      </c>
      <c r="J347" s="42"/>
      <c r="K347" s="42"/>
      <c r="L347" s="42"/>
      <c r="M347" s="5"/>
      <c r="N347" s="5"/>
    </row>
    <row r="348" spans="1:14" ht="20" x14ac:dyDescent="0.2">
      <c r="A348" s="42"/>
      <c r="B348" s="17">
        <f t="shared" si="11"/>
        <v>20</v>
      </c>
      <c r="C348" s="18">
        <v>12.4</v>
      </c>
      <c r="D348" s="17">
        <f t="shared" si="6"/>
        <v>248</v>
      </c>
      <c r="E348" s="17">
        <f t="shared" si="7"/>
        <v>61504</v>
      </c>
      <c r="F348" s="17">
        <f>$E$7-D348</f>
        <v>-208</v>
      </c>
      <c r="G348" s="17">
        <f t="shared" si="8"/>
        <v>43264</v>
      </c>
      <c r="H348" s="17">
        <f t="shared" si="9"/>
        <v>18240</v>
      </c>
      <c r="I348" s="17">
        <f t="shared" si="10"/>
        <v>135.05554412907307</v>
      </c>
      <c r="J348" s="42"/>
      <c r="K348" s="42"/>
      <c r="L348" s="42"/>
      <c r="M348" s="5"/>
      <c r="N348" s="5"/>
    </row>
    <row r="349" spans="1:14" ht="20" x14ac:dyDescent="0.2">
      <c r="A349" s="42"/>
      <c r="B349" s="17">
        <f t="shared" si="11"/>
        <v>20</v>
      </c>
      <c r="C349" s="18">
        <v>12.6</v>
      </c>
      <c r="D349" s="17">
        <f t="shared" si="6"/>
        <v>252</v>
      </c>
      <c r="E349" s="17">
        <f t="shared" si="7"/>
        <v>63504</v>
      </c>
      <c r="F349" s="17">
        <f>$E$7-D349</f>
        <v>-212</v>
      </c>
      <c r="G349" s="17">
        <f t="shared" si="8"/>
        <v>44944</v>
      </c>
      <c r="H349" s="17">
        <f t="shared" si="9"/>
        <v>18560</v>
      </c>
      <c r="I349" s="17">
        <f t="shared" si="10"/>
        <v>136.23509092741122</v>
      </c>
      <c r="J349" s="42"/>
      <c r="K349" s="42"/>
      <c r="L349" s="42"/>
      <c r="M349" s="5"/>
      <c r="N349" s="5"/>
    </row>
    <row r="350" spans="1:14" ht="20" x14ac:dyDescent="0.2">
      <c r="A350" s="42"/>
      <c r="B350" s="17">
        <f t="shared" si="11"/>
        <v>20</v>
      </c>
      <c r="C350" s="18">
        <v>12.8</v>
      </c>
      <c r="D350" s="17">
        <f t="shared" si="6"/>
        <v>256</v>
      </c>
      <c r="E350" s="17">
        <f t="shared" si="7"/>
        <v>65536</v>
      </c>
      <c r="F350" s="17">
        <f>$E$7-D350</f>
        <v>-216</v>
      </c>
      <c r="G350" s="17">
        <f t="shared" si="8"/>
        <v>46656</v>
      </c>
      <c r="H350" s="17">
        <f t="shared" si="9"/>
        <v>18880</v>
      </c>
      <c r="I350" s="17">
        <f t="shared" si="10"/>
        <v>137.40451229854133</v>
      </c>
      <c r="J350" s="42"/>
      <c r="K350" s="42"/>
      <c r="L350" s="42"/>
      <c r="M350" s="5"/>
      <c r="N350" s="5"/>
    </row>
    <row r="351" spans="1:14" ht="20" x14ac:dyDescent="0.2">
      <c r="A351" s="42"/>
      <c r="B351" s="17">
        <f t="shared" si="11"/>
        <v>20</v>
      </c>
      <c r="C351" s="18">
        <v>13</v>
      </c>
      <c r="D351" s="17">
        <f t="shared" si="6"/>
        <v>260</v>
      </c>
      <c r="E351" s="17">
        <f t="shared" si="7"/>
        <v>67600</v>
      </c>
      <c r="F351" s="17">
        <f>$E$7-D351</f>
        <v>-220</v>
      </c>
      <c r="G351" s="17">
        <f t="shared" si="8"/>
        <v>48400</v>
      </c>
      <c r="H351" s="17">
        <f t="shared" si="9"/>
        <v>19200</v>
      </c>
      <c r="I351" s="17">
        <f t="shared" si="10"/>
        <v>138.5640646055102</v>
      </c>
      <c r="J351" s="42"/>
      <c r="K351" s="42"/>
      <c r="L351" s="42"/>
      <c r="M351" s="5"/>
      <c r="N351" s="5"/>
    </row>
    <row r="352" spans="1:14" ht="20" x14ac:dyDescent="0.2">
      <c r="A352" s="42"/>
      <c r="B352" s="17">
        <f t="shared" si="11"/>
        <v>20</v>
      </c>
      <c r="C352" s="18">
        <v>13.2</v>
      </c>
      <c r="D352" s="17">
        <f t="shared" si="6"/>
        <v>264</v>
      </c>
      <c r="E352" s="17">
        <f t="shared" si="7"/>
        <v>69696</v>
      </c>
      <c r="F352" s="17">
        <f>$E$7-D352</f>
        <v>-224</v>
      </c>
      <c r="G352" s="17">
        <f t="shared" si="8"/>
        <v>50176</v>
      </c>
      <c r="H352" s="17">
        <f t="shared" si="9"/>
        <v>19520</v>
      </c>
      <c r="I352" s="17">
        <f t="shared" si="10"/>
        <v>139.71399357258383</v>
      </c>
      <c r="J352" s="42"/>
      <c r="K352" s="42"/>
      <c r="L352" s="42"/>
      <c r="M352" s="5"/>
      <c r="N352" s="5"/>
    </row>
    <row r="353" spans="1:14" ht="20" x14ac:dyDescent="0.2">
      <c r="A353" s="42"/>
      <c r="B353" s="17">
        <f t="shared" si="11"/>
        <v>20</v>
      </c>
      <c r="C353" s="18">
        <v>13.4</v>
      </c>
      <c r="D353" s="17">
        <f t="shared" si="6"/>
        <v>268</v>
      </c>
      <c r="E353" s="17">
        <f t="shared" si="7"/>
        <v>71824</v>
      </c>
      <c r="F353" s="17">
        <f>$E$7-D353</f>
        <v>-228</v>
      </c>
      <c r="G353" s="17">
        <f t="shared" si="8"/>
        <v>51984</v>
      </c>
      <c r="H353" s="17">
        <f t="shared" si="9"/>
        <v>19840</v>
      </c>
      <c r="I353" s="17">
        <f t="shared" si="10"/>
        <v>140.85453489327207</v>
      </c>
      <c r="J353" s="42"/>
      <c r="K353" s="42"/>
      <c r="L353" s="42"/>
      <c r="M353" s="5"/>
      <c r="N353" s="5"/>
    </row>
    <row r="354" spans="1:14" ht="20" x14ac:dyDescent="0.2">
      <c r="A354" s="42"/>
      <c r="B354" s="17">
        <f t="shared" si="11"/>
        <v>20</v>
      </c>
      <c r="C354" s="18">
        <v>13.6</v>
      </c>
      <c r="D354" s="17">
        <f t="shared" si="6"/>
        <v>272</v>
      </c>
      <c r="E354" s="17">
        <f t="shared" si="7"/>
        <v>73984</v>
      </c>
      <c r="F354" s="17">
        <f>$E$7-D354</f>
        <v>-232</v>
      </c>
      <c r="G354" s="17">
        <f t="shared" si="8"/>
        <v>53824</v>
      </c>
      <c r="H354" s="17">
        <f t="shared" si="9"/>
        <v>20160</v>
      </c>
      <c r="I354" s="17">
        <f t="shared" si="10"/>
        <v>141.98591479439079</v>
      </c>
      <c r="J354" s="42"/>
      <c r="K354" s="42"/>
      <c r="L354" s="42"/>
      <c r="M354" s="5"/>
      <c r="N354" s="5"/>
    </row>
    <row r="355" spans="1:14" ht="20" x14ac:dyDescent="0.2">
      <c r="A355" s="42"/>
      <c r="B355" s="17">
        <f t="shared" si="11"/>
        <v>20</v>
      </c>
      <c r="C355" s="18">
        <v>13.8</v>
      </c>
      <c r="D355" s="17">
        <f t="shared" si="6"/>
        <v>276</v>
      </c>
      <c r="E355" s="17">
        <f t="shared" si="7"/>
        <v>76176</v>
      </c>
      <c r="F355" s="17">
        <f>$E$7-D355</f>
        <v>-236</v>
      </c>
      <c r="G355" s="17">
        <f t="shared" si="8"/>
        <v>55696</v>
      </c>
      <c r="H355" s="17">
        <f t="shared" si="9"/>
        <v>20480</v>
      </c>
      <c r="I355" s="17">
        <f t="shared" si="10"/>
        <v>143.10835055998655</v>
      </c>
      <c r="J355" s="42"/>
      <c r="K355" s="42"/>
      <c r="L355" s="42"/>
      <c r="M355" s="5"/>
      <c r="N355" s="5"/>
    </row>
    <row r="356" spans="1:14" ht="20" x14ac:dyDescent="0.2">
      <c r="A356" s="42"/>
      <c r="B356" s="17">
        <f t="shared" si="11"/>
        <v>20</v>
      </c>
      <c r="C356" s="18">
        <v>14</v>
      </c>
      <c r="D356" s="17">
        <f t="shared" si="6"/>
        <v>280</v>
      </c>
      <c r="E356" s="17">
        <f t="shared" si="7"/>
        <v>78400</v>
      </c>
      <c r="F356" s="17">
        <f>$E$7-D356</f>
        <v>-240</v>
      </c>
      <c r="G356" s="17">
        <f t="shared" si="8"/>
        <v>57600</v>
      </c>
      <c r="H356" s="17">
        <f t="shared" si="9"/>
        <v>20800</v>
      </c>
      <c r="I356" s="17">
        <f t="shared" si="10"/>
        <v>144.22205101855957</v>
      </c>
      <c r="J356" s="42"/>
      <c r="K356" s="42"/>
      <c r="L356" s="42"/>
      <c r="M356" s="5"/>
      <c r="N356" s="5"/>
    </row>
    <row r="357" spans="1:14" ht="20" x14ac:dyDescent="0.2">
      <c r="A357" s="42"/>
      <c r="B357" s="17">
        <f t="shared" si="11"/>
        <v>20</v>
      </c>
      <c r="C357" s="18">
        <v>14.2</v>
      </c>
      <c r="D357" s="17">
        <f t="shared" si="6"/>
        <v>284</v>
      </c>
      <c r="E357" s="17">
        <f t="shared" si="7"/>
        <v>80656</v>
      </c>
      <c r="F357" s="17">
        <f>$E$7-D357</f>
        <v>-244</v>
      </c>
      <c r="G357" s="17">
        <f t="shared" si="8"/>
        <v>59536</v>
      </c>
      <c r="H357" s="17">
        <f t="shared" si="9"/>
        <v>21120</v>
      </c>
      <c r="I357" s="17">
        <f t="shared" si="10"/>
        <v>145.3272169966796</v>
      </c>
      <c r="J357" s="42"/>
      <c r="K357" s="42"/>
      <c r="L357" s="42"/>
      <c r="M357" s="5"/>
      <c r="N357" s="5"/>
    </row>
    <row r="358" spans="1:14" ht="20" x14ac:dyDescent="0.2">
      <c r="A358" s="42"/>
      <c r="B358" s="17">
        <f t="shared" si="11"/>
        <v>20</v>
      </c>
      <c r="C358" s="18">
        <v>14.4</v>
      </c>
      <c r="D358" s="17">
        <f t="shared" si="6"/>
        <v>288</v>
      </c>
      <c r="E358" s="17">
        <f t="shared" si="7"/>
        <v>82944</v>
      </c>
      <c r="F358" s="17">
        <f>$E$7-D358</f>
        <v>-248</v>
      </c>
      <c r="G358" s="17">
        <f t="shared" si="8"/>
        <v>61504</v>
      </c>
      <c r="H358" s="17">
        <f t="shared" si="9"/>
        <v>21440</v>
      </c>
      <c r="I358" s="17">
        <f t="shared" si="10"/>
        <v>146.424041741785</v>
      </c>
      <c r="J358" s="42"/>
      <c r="K358" s="42"/>
      <c r="L358" s="42"/>
      <c r="M358" s="5"/>
      <c r="N358" s="5"/>
    </row>
    <row r="359" spans="1:14" ht="20" x14ac:dyDescent="0.2">
      <c r="A359" s="42"/>
      <c r="B359" s="17">
        <f t="shared" si="11"/>
        <v>20</v>
      </c>
      <c r="C359" s="18">
        <v>14.6</v>
      </c>
      <c r="D359" s="17">
        <f t="shared" si="6"/>
        <v>292</v>
      </c>
      <c r="E359" s="17">
        <f t="shared" si="7"/>
        <v>85264</v>
      </c>
      <c r="F359" s="17">
        <f>$E$7-D359</f>
        <v>-252</v>
      </c>
      <c r="G359" s="17">
        <f t="shared" si="8"/>
        <v>63504</v>
      </c>
      <c r="H359" s="17">
        <f t="shared" si="9"/>
        <v>21760</v>
      </c>
      <c r="I359" s="17">
        <f t="shared" si="10"/>
        <v>147.51271131668619</v>
      </c>
      <c r="J359" s="42"/>
      <c r="K359" s="42"/>
      <c r="L359" s="42"/>
      <c r="M359" s="5"/>
      <c r="N359" s="5"/>
    </row>
    <row r="360" spans="1:14" ht="20" x14ac:dyDescent="0.2">
      <c r="A360" s="42"/>
      <c r="B360" s="17">
        <f t="shared" si="11"/>
        <v>20</v>
      </c>
      <c r="C360" s="18">
        <v>14.8</v>
      </c>
      <c r="D360" s="17">
        <f t="shared" si="6"/>
        <v>296</v>
      </c>
      <c r="E360" s="17">
        <f t="shared" si="7"/>
        <v>87616</v>
      </c>
      <c r="F360" s="17">
        <f>$E$7-D360</f>
        <v>-256</v>
      </c>
      <c r="G360" s="17">
        <f t="shared" si="8"/>
        <v>65536</v>
      </c>
      <c r="H360" s="17">
        <f t="shared" si="9"/>
        <v>22080</v>
      </c>
      <c r="I360" s="17">
        <f t="shared" si="10"/>
        <v>148.59340496805368</v>
      </c>
      <c r="J360" s="42"/>
      <c r="K360" s="42"/>
      <c r="L360" s="42"/>
      <c r="M360" s="5"/>
      <c r="N360" s="5"/>
    </row>
    <row r="361" spans="1:14" ht="20" x14ac:dyDescent="0.2">
      <c r="A361" s="42"/>
      <c r="B361" s="17">
        <f t="shared" si="11"/>
        <v>20</v>
      </c>
      <c r="C361" s="18">
        <v>15</v>
      </c>
      <c r="D361" s="17">
        <f t="shared" si="6"/>
        <v>300</v>
      </c>
      <c r="E361" s="17">
        <f t="shared" si="7"/>
        <v>90000</v>
      </c>
      <c r="F361" s="17">
        <f>$E$7-D361</f>
        <v>-260</v>
      </c>
      <c r="G361" s="17">
        <f t="shared" si="8"/>
        <v>67600</v>
      </c>
      <c r="H361" s="17">
        <f t="shared" si="9"/>
        <v>22400</v>
      </c>
      <c r="I361" s="17">
        <f t="shared" si="10"/>
        <v>149.66629547095766</v>
      </c>
      <c r="J361" s="42"/>
      <c r="K361" s="42"/>
      <c r="L361" s="42"/>
      <c r="M361" s="5"/>
      <c r="N361" s="5"/>
    </row>
    <row r="362" spans="1:14" ht="20" x14ac:dyDescent="0.2">
      <c r="A362" s="42"/>
      <c r="B362" s="17">
        <f t="shared" si="11"/>
        <v>20</v>
      </c>
      <c r="C362" s="18">
        <v>15.2</v>
      </c>
      <c r="D362" s="17">
        <f t="shared" si="6"/>
        <v>304</v>
      </c>
      <c r="E362" s="17">
        <f t="shared" si="7"/>
        <v>92416</v>
      </c>
      <c r="F362" s="17">
        <f>$E$7-D362</f>
        <v>-264</v>
      </c>
      <c r="G362" s="17">
        <f t="shared" si="8"/>
        <v>69696</v>
      </c>
      <c r="H362" s="17">
        <f t="shared" si="9"/>
        <v>22720</v>
      </c>
      <c r="I362" s="17">
        <f t="shared" si="10"/>
        <v>150.73154945133419</v>
      </c>
      <c r="J362" s="42"/>
      <c r="K362" s="42"/>
      <c r="L362" s="42"/>
      <c r="M362" s="5"/>
      <c r="N362" s="5"/>
    </row>
    <row r="363" spans="1:14" ht="20" x14ac:dyDescent="0.2">
      <c r="A363" s="42"/>
      <c r="B363" s="17">
        <f t="shared" si="11"/>
        <v>20</v>
      </c>
      <c r="C363" s="18">
        <v>15.4</v>
      </c>
      <c r="D363" s="17">
        <f t="shared" si="6"/>
        <v>308</v>
      </c>
      <c r="E363" s="17">
        <f t="shared" si="7"/>
        <v>94864</v>
      </c>
      <c r="F363" s="17">
        <f>$E$7-D363</f>
        <v>-268</v>
      </c>
      <c r="G363" s="17">
        <f t="shared" si="8"/>
        <v>71824</v>
      </c>
      <c r="H363" s="17">
        <f t="shared" si="9"/>
        <v>23040</v>
      </c>
      <c r="I363" s="17">
        <f t="shared" si="10"/>
        <v>151.78932768808221</v>
      </c>
      <c r="J363" s="42"/>
      <c r="K363" s="42"/>
      <c r="L363" s="42"/>
      <c r="M363" s="5"/>
      <c r="N363" s="5"/>
    </row>
    <row r="364" spans="1:14" ht="20" x14ac:dyDescent="0.2">
      <c r="A364" s="42"/>
      <c r="B364" s="17">
        <f t="shared" si="11"/>
        <v>20</v>
      </c>
      <c r="C364" s="18">
        <v>15.6</v>
      </c>
      <c r="D364" s="17">
        <f t="shared" si="6"/>
        <v>312</v>
      </c>
      <c r="E364" s="17">
        <f t="shared" si="7"/>
        <v>97344</v>
      </c>
      <c r="F364" s="17">
        <f>$E$7-D364</f>
        <v>-272</v>
      </c>
      <c r="G364" s="17">
        <f t="shared" si="8"/>
        <v>73984</v>
      </c>
      <c r="H364" s="17">
        <f t="shared" si="9"/>
        <v>23360</v>
      </c>
      <c r="I364" s="17">
        <f t="shared" si="10"/>
        <v>152.83978539634239</v>
      </c>
      <c r="J364" s="42"/>
      <c r="K364" s="42"/>
      <c r="L364" s="42"/>
      <c r="M364" s="5"/>
      <c r="N364" s="5"/>
    </row>
    <row r="365" spans="1:14" ht="20" x14ac:dyDescent="0.2">
      <c r="A365" s="42"/>
      <c r="B365" s="17">
        <f t="shared" si="11"/>
        <v>20</v>
      </c>
      <c r="C365" s="18">
        <v>15.8</v>
      </c>
      <c r="D365" s="17">
        <f t="shared" si="6"/>
        <v>316</v>
      </c>
      <c r="E365" s="17">
        <f t="shared" si="7"/>
        <v>99856</v>
      </c>
      <c r="F365" s="17">
        <f>$E$7-D365</f>
        <v>-276</v>
      </c>
      <c r="G365" s="17">
        <f t="shared" si="8"/>
        <v>76176</v>
      </c>
      <c r="H365" s="17">
        <f t="shared" si="9"/>
        <v>23680</v>
      </c>
      <c r="I365" s="17">
        <f t="shared" si="10"/>
        <v>153.88307249337075</v>
      </c>
      <c r="J365" s="42"/>
      <c r="K365" s="42"/>
      <c r="L365" s="42"/>
      <c r="M365" s="5"/>
      <c r="N365" s="5"/>
    </row>
    <row r="366" spans="1:14" ht="20" x14ac:dyDescent="0.2">
      <c r="A366" s="42"/>
      <c r="B366" s="17">
        <f t="shared" si="11"/>
        <v>20</v>
      </c>
      <c r="C366" s="18">
        <v>16</v>
      </c>
      <c r="D366" s="17">
        <f t="shared" si="6"/>
        <v>320</v>
      </c>
      <c r="E366" s="17">
        <f t="shared" si="7"/>
        <v>102400</v>
      </c>
      <c r="F366" s="17">
        <f>$E$7-D366</f>
        <v>-280</v>
      </c>
      <c r="G366" s="17">
        <f t="shared" si="8"/>
        <v>78400</v>
      </c>
      <c r="H366" s="17">
        <f t="shared" si="9"/>
        <v>24000</v>
      </c>
      <c r="I366" s="17">
        <f t="shared" si="10"/>
        <v>154.91933384829667</v>
      </c>
      <c r="J366" s="42"/>
      <c r="K366" s="42"/>
      <c r="L366" s="42"/>
      <c r="M366" s="5"/>
      <c r="N366" s="5"/>
    </row>
    <row r="367" spans="1:14" ht="20" x14ac:dyDescent="0.2">
      <c r="A367" s="42"/>
      <c r="B367" s="17">
        <f t="shared" si="11"/>
        <v>20</v>
      </c>
      <c r="C367" s="18">
        <v>16.2</v>
      </c>
      <c r="D367" s="17">
        <f t="shared" si="6"/>
        <v>324</v>
      </c>
      <c r="E367" s="17">
        <f t="shared" si="7"/>
        <v>104976</v>
      </c>
      <c r="F367" s="17">
        <f>$E$7-D367</f>
        <v>-284</v>
      </c>
      <c r="G367" s="17">
        <f t="shared" si="8"/>
        <v>80656</v>
      </c>
      <c r="H367" s="17">
        <f t="shared" si="9"/>
        <v>24320</v>
      </c>
      <c r="I367" s="17">
        <f t="shared" si="10"/>
        <v>155.94870951694341</v>
      </c>
      <c r="J367" s="42"/>
      <c r="K367" s="42"/>
      <c r="L367" s="42"/>
      <c r="M367" s="5"/>
      <c r="N367" s="5"/>
    </row>
    <row r="368" spans="1:14" ht="20" x14ac:dyDescent="0.2">
      <c r="A368" s="42"/>
      <c r="B368" s="17">
        <f t="shared" si="11"/>
        <v>20</v>
      </c>
      <c r="C368" s="18">
        <v>16.399999999999999</v>
      </c>
      <c r="D368" s="17">
        <f t="shared" si="6"/>
        <v>328</v>
      </c>
      <c r="E368" s="17">
        <f t="shared" si="7"/>
        <v>107584</v>
      </c>
      <c r="F368" s="17">
        <f>$E$7-D368</f>
        <v>-288</v>
      </c>
      <c r="G368" s="17">
        <f t="shared" si="8"/>
        <v>82944</v>
      </c>
      <c r="H368" s="17">
        <f t="shared" si="9"/>
        <v>24640</v>
      </c>
      <c r="I368" s="17">
        <f t="shared" si="10"/>
        <v>156.97133496278866</v>
      </c>
      <c r="J368" s="42"/>
      <c r="K368" s="42"/>
      <c r="L368" s="42"/>
      <c r="M368" s="5"/>
      <c r="N368" s="5"/>
    </row>
    <row r="369" spans="1:14" ht="20" x14ac:dyDescent="0.2">
      <c r="A369" s="42"/>
      <c r="B369" s="17">
        <f t="shared" si="11"/>
        <v>20</v>
      </c>
      <c r="C369" s="18">
        <v>16.600000000000001</v>
      </c>
      <c r="D369" s="17">
        <f t="shared" si="6"/>
        <v>332</v>
      </c>
      <c r="E369" s="17">
        <f t="shared" si="7"/>
        <v>110224</v>
      </c>
      <c r="F369" s="17">
        <f>$E$7-D369</f>
        <v>-292</v>
      </c>
      <c r="G369" s="17">
        <f t="shared" si="8"/>
        <v>85264</v>
      </c>
      <c r="H369" s="17">
        <f t="shared" si="9"/>
        <v>24960</v>
      </c>
      <c r="I369" s="17">
        <f t="shared" si="10"/>
        <v>157.98734126505198</v>
      </c>
      <c r="J369" s="42"/>
      <c r="K369" s="42"/>
      <c r="L369" s="42"/>
      <c r="M369" s="5"/>
      <c r="N369" s="5"/>
    </row>
    <row r="370" spans="1:14" ht="20" x14ac:dyDescent="0.2">
      <c r="A370" s="42"/>
      <c r="B370" s="17">
        <f t="shared" si="11"/>
        <v>20</v>
      </c>
      <c r="C370" s="18">
        <v>16.8</v>
      </c>
      <c r="D370" s="17">
        <f t="shared" si="6"/>
        <v>336</v>
      </c>
      <c r="E370" s="17">
        <f t="shared" si="7"/>
        <v>112896</v>
      </c>
      <c r="F370" s="17">
        <f>$E$7-D370</f>
        <v>-296</v>
      </c>
      <c r="G370" s="17">
        <f t="shared" si="8"/>
        <v>87616</v>
      </c>
      <c r="H370" s="17">
        <f t="shared" si="9"/>
        <v>25280</v>
      </c>
      <c r="I370" s="17">
        <f t="shared" si="10"/>
        <v>158.99685531481433</v>
      </c>
      <c r="J370" s="42"/>
      <c r="K370" s="42"/>
      <c r="L370" s="42"/>
      <c r="M370" s="5"/>
      <c r="N370" s="5"/>
    </row>
    <row r="371" spans="1:14" ht="20" x14ac:dyDescent="0.2">
      <c r="A371" s="42"/>
      <c r="B371" s="17">
        <f t="shared" si="11"/>
        <v>20</v>
      </c>
      <c r="C371" s="18">
        <v>17</v>
      </c>
      <c r="D371" s="17">
        <f t="shared" si="6"/>
        <v>340</v>
      </c>
      <c r="E371" s="17">
        <f t="shared" si="7"/>
        <v>115600</v>
      </c>
      <c r="F371" s="17">
        <f>$E$7-D371</f>
        <v>-300</v>
      </c>
      <c r="G371" s="17">
        <f t="shared" si="8"/>
        <v>90000</v>
      </c>
      <c r="H371" s="17">
        <f t="shared" si="9"/>
        <v>25600</v>
      </c>
      <c r="I371" s="17">
        <f t="shared" si="10"/>
        <v>160</v>
      </c>
      <c r="J371" s="42"/>
      <c r="K371" s="42"/>
      <c r="L371" s="42"/>
      <c r="M371" s="5"/>
      <c r="N371" s="5"/>
    </row>
    <row r="372" spans="1:14" ht="20" x14ac:dyDescent="0.2">
      <c r="A372" s="42"/>
      <c r="B372" s="17">
        <f t="shared" si="11"/>
        <v>20</v>
      </c>
      <c r="C372" s="18">
        <v>17.2</v>
      </c>
      <c r="D372" s="17">
        <f t="shared" si="6"/>
        <v>344</v>
      </c>
      <c r="E372" s="17">
        <f t="shared" si="7"/>
        <v>118336</v>
      </c>
      <c r="F372" s="17">
        <f>$E$7-D372</f>
        <v>-304</v>
      </c>
      <c r="G372" s="17">
        <f t="shared" si="8"/>
        <v>92416</v>
      </c>
      <c r="H372" s="17">
        <f t="shared" si="9"/>
        <v>25920</v>
      </c>
      <c r="I372" s="17">
        <f t="shared" si="10"/>
        <v>160.99689437998487</v>
      </c>
      <c r="J372" s="42"/>
      <c r="K372" s="42"/>
      <c r="L372" s="42"/>
      <c r="M372" s="5"/>
      <c r="N372" s="5"/>
    </row>
    <row r="373" spans="1:14" ht="20" x14ac:dyDescent="0.2">
      <c r="A373" s="42"/>
      <c r="B373" s="17">
        <f t="shared" si="11"/>
        <v>20</v>
      </c>
      <c r="C373" s="18">
        <v>17.399999999999999</v>
      </c>
      <c r="D373" s="17">
        <f t="shared" si="6"/>
        <v>348</v>
      </c>
      <c r="E373" s="17">
        <f t="shared" si="7"/>
        <v>121104</v>
      </c>
      <c r="F373" s="17">
        <f>$E$7-D373</f>
        <v>-308</v>
      </c>
      <c r="G373" s="17">
        <f t="shared" si="8"/>
        <v>94864</v>
      </c>
      <c r="H373" s="17">
        <f t="shared" si="9"/>
        <v>26240</v>
      </c>
      <c r="I373" s="17">
        <f t="shared" si="10"/>
        <v>161.98765385053269</v>
      </c>
      <c r="J373" s="42"/>
      <c r="K373" s="42"/>
      <c r="L373" s="42"/>
      <c r="M373" s="5"/>
      <c r="N373" s="5"/>
    </row>
    <row r="374" spans="1:14" ht="20" x14ac:dyDescent="0.2">
      <c r="A374" s="42"/>
      <c r="B374" s="17">
        <f t="shared" si="11"/>
        <v>20</v>
      </c>
      <c r="C374" s="18">
        <v>17.600000000000001</v>
      </c>
      <c r="D374" s="17">
        <f t="shared" si="6"/>
        <v>352</v>
      </c>
      <c r="E374" s="17">
        <f t="shared" si="7"/>
        <v>123904</v>
      </c>
      <c r="F374" s="17">
        <f>$E$7-D374</f>
        <v>-312</v>
      </c>
      <c r="G374" s="17">
        <f t="shared" si="8"/>
        <v>97344</v>
      </c>
      <c r="H374" s="17">
        <f t="shared" si="9"/>
        <v>26560</v>
      </c>
      <c r="I374" s="17">
        <f t="shared" si="10"/>
        <v>162.97239029970689</v>
      </c>
      <c r="J374" s="42"/>
      <c r="K374" s="42"/>
      <c r="L374" s="42"/>
      <c r="M374" s="5"/>
      <c r="N374" s="5"/>
    </row>
    <row r="375" spans="1:14" ht="20" x14ac:dyDescent="0.2">
      <c r="A375" s="42"/>
      <c r="B375" s="17">
        <f t="shared" si="11"/>
        <v>20</v>
      </c>
      <c r="C375" s="18">
        <v>17.8</v>
      </c>
      <c r="D375" s="17">
        <f t="shared" si="6"/>
        <v>356</v>
      </c>
      <c r="E375" s="17">
        <f t="shared" si="7"/>
        <v>126736</v>
      </c>
      <c r="F375" s="17">
        <f>$E$7-D375</f>
        <v>-316</v>
      </c>
      <c r="G375" s="17">
        <f t="shared" si="8"/>
        <v>99856</v>
      </c>
      <c r="H375" s="17">
        <f t="shared" si="9"/>
        <v>26880</v>
      </c>
      <c r="I375" s="17">
        <f t="shared" si="10"/>
        <v>163.95121225535357</v>
      </c>
      <c r="J375" s="42"/>
      <c r="K375" s="42"/>
      <c r="L375" s="42"/>
      <c r="M375" s="5"/>
      <c r="N375" s="5"/>
    </row>
    <row r="376" spans="1:14" ht="20" x14ac:dyDescent="0.2">
      <c r="A376" s="42"/>
      <c r="B376" s="17">
        <f t="shared" si="11"/>
        <v>20</v>
      </c>
      <c r="C376" s="18">
        <v>18</v>
      </c>
      <c r="D376" s="17">
        <f t="shared" si="6"/>
        <v>360</v>
      </c>
      <c r="E376" s="17">
        <f t="shared" si="7"/>
        <v>129600</v>
      </c>
      <c r="F376" s="17">
        <f>$E$7-D376</f>
        <v>-320</v>
      </c>
      <c r="G376" s="17">
        <f t="shared" si="8"/>
        <v>102400</v>
      </c>
      <c r="H376" s="17">
        <f t="shared" si="9"/>
        <v>27200</v>
      </c>
      <c r="I376" s="17">
        <f t="shared" si="10"/>
        <v>164.92422502470643</v>
      </c>
      <c r="J376" s="42"/>
      <c r="K376" s="42"/>
      <c r="L376" s="42"/>
      <c r="M376" s="5"/>
      <c r="N376" s="5"/>
    </row>
    <row r="377" spans="1:14" ht="20" x14ac:dyDescent="0.2">
      <c r="A377" s="42"/>
      <c r="B377" s="17">
        <f t="shared" si="11"/>
        <v>20</v>
      </c>
      <c r="C377" s="18">
        <v>18.2</v>
      </c>
      <c r="D377" s="17">
        <f t="shared" si="6"/>
        <v>364</v>
      </c>
      <c r="E377" s="17">
        <f t="shared" si="7"/>
        <v>132496</v>
      </c>
      <c r="F377" s="17">
        <f>$E$7-D377</f>
        <v>-324</v>
      </c>
      <c r="G377" s="17">
        <f t="shared" si="8"/>
        <v>104976</v>
      </c>
      <c r="H377" s="17">
        <f t="shared" si="9"/>
        <v>27520</v>
      </c>
      <c r="I377" s="17">
        <f t="shared" si="10"/>
        <v>165.89153082662176</v>
      </c>
      <c r="J377" s="42"/>
      <c r="K377" s="42"/>
      <c r="L377" s="42"/>
      <c r="M377" s="5"/>
      <c r="N377" s="5"/>
    </row>
    <row r="378" spans="1:14" ht="20" x14ac:dyDescent="0.2">
      <c r="A378" s="42"/>
      <c r="B378" s="17">
        <f t="shared" si="11"/>
        <v>20</v>
      </c>
      <c r="C378" s="18">
        <v>18.399999999999999</v>
      </c>
      <c r="D378" s="17">
        <f t="shared" si="6"/>
        <v>368</v>
      </c>
      <c r="E378" s="17">
        <f t="shared" si="7"/>
        <v>135424</v>
      </c>
      <c r="F378" s="17">
        <f>$E$7-D378</f>
        <v>-328</v>
      </c>
      <c r="G378" s="17">
        <f t="shared" si="8"/>
        <v>107584</v>
      </c>
      <c r="H378" s="17">
        <f t="shared" si="9"/>
        <v>27840</v>
      </c>
      <c r="I378" s="17">
        <f t="shared" si="10"/>
        <v>166.85322891691368</v>
      </c>
      <c r="J378" s="42"/>
      <c r="K378" s="42"/>
      <c r="L378" s="42"/>
      <c r="M378" s="5"/>
      <c r="N378" s="5"/>
    </row>
    <row r="379" spans="1:14" ht="20" x14ac:dyDescent="0.2">
      <c r="A379" s="42"/>
      <c r="B379" s="17">
        <f t="shared" si="11"/>
        <v>20</v>
      </c>
      <c r="C379" s="18">
        <v>18.600000000000001</v>
      </c>
      <c r="D379" s="17">
        <f t="shared" si="6"/>
        <v>372</v>
      </c>
      <c r="E379" s="17">
        <f t="shared" si="7"/>
        <v>138384</v>
      </c>
      <c r="F379" s="17">
        <f>$E$7-D379</f>
        <v>-332</v>
      </c>
      <c r="G379" s="17">
        <f t="shared" si="8"/>
        <v>110224</v>
      </c>
      <c r="H379" s="17">
        <f t="shared" si="9"/>
        <v>28160</v>
      </c>
      <c r="I379" s="17">
        <f t="shared" si="10"/>
        <v>167.80941570722425</v>
      </c>
      <c r="J379" s="42"/>
      <c r="K379" s="42"/>
      <c r="L379" s="42"/>
      <c r="M379" s="5"/>
      <c r="N379" s="5"/>
    </row>
    <row r="380" spans="1:14" ht="20" x14ac:dyDescent="0.2">
      <c r="A380" s="42"/>
      <c r="B380" s="17">
        <f t="shared" si="11"/>
        <v>20</v>
      </c>
      <c r="C380" s="18">
        <v>18.8</v>
      </c>
      <c r="D380" s="17">
        <f t="shared" si="6"/>
        <v>376</v>
      </c>
      <c r="E380" s="17">
        <f t="shared" si="7"/>
        <v>141376</v>
      </c>
      <c r="F380" s="17">
        <f>$E$7-D380</f>
        <v>-336</v>
      </c>
      <c r="G380" s="17">
        <f t="shared" si="8"/>
        <v>112896</v>
      </c>
      <c r="H380" s="17">
        <f t="shared" si="9"/>
        <v>28480</v>
      </c>
      <c r="I380" s="17">
        <f t="shared" si="10"/>
        <v>168.7601848778319</v>
      </c>
      <c r="J380" s="42"/>
      <c r="K380" s="42"/>
      <c r="L380" s="42"/>
      <c r="M380" s="5"/>
      <c r="N380" s="5"/>
    </row>
    <row r="381" spans="1:14" ht="20" x14ac:dyDescent="0.2">
      <c r="A381" s="42"/>
      <c r="B381" s="17">
        <f t="shared" si="11"/>
        <v>20</v>
      </c>
      <c r="C381" s="18">
        <v>19</v>
      </c>
      <c r="D381" s="17">
        <f t="shared" si="6"/>
        <v>380</v>
      </c>
      <c r="E381" s="17">
        <f t="shared" si="7"/>
        <v>144400</v>
      </c>
      <c r="F381" s="17">
        <f>$E$7-D381</f>
        <v>-340</v>
      </c>
      <c r="G381" s="17">
        <f t="shared" si="8"/>
        <v>115600</v>
      </c>
      <c r="H381" s="17">
        <f t="shared" si="9"/>
        <v>28800</v>
      </c>
      <c r="I381" s="17">
        <f t="shared" si="10"/>
        <v>169.70562748477141</v>
      </c>
      <c r="J381" s="42"/>
      <c r="K381" s="42"/>
      <c r="L381" s="42"/>
      <c r="M381" s="5"/>
      <c r="N381" s="5"/>
    </row>
    <row r="382" spans="1:14" ht="20" x14ac:dyDescent="0.2">
      <c r="A382" s="42"/>
      <c r="B382" s="17">
        <f t="shared" si="11"/>
        <v>20</v>
      </c>
      <c r="C382" s="18">
        <v>19.2</v>
      </c>
      <c r="D382" s="17">
        <f t="shared" si="6"/>
        <v>384</v>
      </c>
      <c r="E382" s="17">
        <f t="shared" si="7"/>
        <v>147456</v>
      </c>
      <c r="F382" s="17">
        <f>$E$7-D382</f>
        <v>-344</v>
      </c>
      <c r="G382" s="17">
        <f t="shared" si="8"/>
        <v>118336</v>
      </c>
      <c r="H382" s="17">
        <f t="shared" si="9"/>
        <v>29120</v>
      </c>
      <c r="I382" s="17">
        <f t="shared" si="10"/>
        <v>170.64583206161234</v>
      </c>
      <c r="J382" s="42"/>
      <c r="K382" s="42"/>
      <c r="L382" s="42"/>
      <c r="M382" s="5"/>
      <c r="N382" s="5"/>
    </row>
    <row r="383" spans="1:14" ht="20" x14ac:dyDescent="0.2">
      <c r="A383" s="42"/>
      <c r="B383" s="17">
        <f t="shared" si="11"/>
        <v>20</v>
      </c>
      <c r="C383" s="18">
        <v>19.399999999999999</v>
      </c>
      <c r="D383" s="17">
        <f t="shared" si="6"/>
        <v>388</v>
      </c>
      <c r="E383" s="17">
        <f t="shared" si="7"/>
        <v>150544</v>
      </c>
      <c r="F383" s="17">
        <f>$E$7-D383</f>
        <v>-348</v>
      </c>
      <c r="G383" s="17">
        <f t="shared" si="8"/>
        <v>121104</v>
      </c>
      <c r="H383" s="17">
        <f t="shared" si="9"/>
        <v>29440</v>
      </c>
      <c r="I383" s="17">
        <f t="shared" si="10"/>
        <v>171.58088471621772</v>
      </c>
      <c r="J383" s="42"/>
      <c r="K383" s="42"/>
      <c r="L383" s="42"/>
      <c r="M383" s="5"/>
      <c r="N383" s="5"/>
    </row>
    <row r="384" spans="1:14" ht="20" x14ac:dyDescent="0.2">
      <c r="A384" s="42"/>
      <c r="B384" s="17">
        <f t="shared" si="11"/>
        <v>20</v>
      </c>
      <c r="C384" s="18">
        <v>19.600000000000001</v>
      </c>
      <c r="D384" s="17">
        <f t="shared" si="6"/>
        <v>392</v>
      </c>
      <c r="E384" s="17">
        <f t="shared" si="7"/>
        <v>153664</v>
      </c>
      <c r="F384" s="17">
        <f>$E$7-D384</f>
        <v>-352</v>
      </c>
      <c r="G384" s="17">
        <f t="shared" si="8"/>
        <v>123904</v>
      </c>
      <c r="H384" s="17">
        <f t="shared" si="9"/>
        <v>29760</v>
      </c>
      <c r="I384" s="17">
        <f t="shared" si="10"/>
        <v>172.51086922278259</v>
      </c>
      <c r="J384" s="42"/>
      <c r="K384" s="42"/>
      <c r="L384" s="42"/>
      <c r="M384" s="5"/>
      <c r="N384" s="5"/>
    </row>
    <row r="385" spans="1:14" ht="20" x14ac:dyDescent="0.2">
      <c r="A385" s="42"/>
      <c r="B385" s="17">
        <f t="shared" si="11"/>
        <v>20</v>
      </c>
      <c r="C385" s="18">
        <v>19.8</v>
      </c>
      <c r="D385" s="17">
        <f t="shared" si="6"/>
        <v>396</v>
      </c>
      <c r="E385" s="17">
        <f t="shared" si="7"/>
        <v>156816</v>
      </c>
      <c r="F385" s="17">
        <f>$E$7-D385</f>
        <v>-356</v>
      </c>
      <c r="G385" s="17">
        <f t="shared" si="8"/>
        <v>126736</v>
      </c>
      <c r="H385" s="17">
        <f t="shared" si="9"/>
        <v>30080</v>
      </c>
      <c r="I385" s="17">
        <f t="shared" si="10"/>
        <v>173.4358671094304</v>
      </c>
      <c r="J385" s="42"/>
      <c r="K385" s="42"/>
      <c r="L385" s="42"/>
      <c r="M385" s="5"/>
      <c r="N385" s="5"/>
    </row>
    <row r="386" spans="1:14" ht="20" x14ac:dyDescent="0.2">
      <c r="A386" s="42"/>
      <c r="B386" s="17">
        <f t="shared" si="11"/>
        <v>20</v>
      </c>
      <c r="C386" s="18">
        <v>20</v>
      </c>
      <c r="D386" s="17">
        <f t="shared" si="6"/>
        <v>400</v>
      </c>
      <c r="E386" s="17">
        <f t="shared" si="7"/>
        <v>160000</v>
      </c>
      <c r="F386" s="17">
        <f>$E$7-D386</f>
        <v>-360</v>
      </c>
      <c r="G386" s="17">
        <f t="shared" si="8"/>
        <v>129600</v>
      </c>
      <c r="H386" s="17">
        <f t="shared" si="9"/>
        <v>30400</v>
      </c>
      <c r="I386" s="17">
        <f t="shared" si="10"/>
        <v>174.35595774162695</v>
      </c>
      <c r="J386" s="42"/>
      <c r="K386" s="42"/>
      <c r="L386" s="42"/>
      <c r="M386" s="5"/>
      <c r="N386" s="5"/>
    </row>
    <row r="387" spans="1:14" ht="20" x14ac:dyDescent="0.2">
      <c r="A387" s="42"/>
      <c r="B387" s="17">
        <f t="shared" si="11"/>
        <v>20</v>
      </c>
      <c r="C387" s="18">
        <v>20.2</v>
      </c>
      <c r="D387" s="17">
        <f t="shared" si="6"/>
        <v>404</v>
      </c>
      <c r="E387" s="17">
        <f t="shared" si="7"/>
        <v>163216</v>
      </c>
      <c r="F387" s="17">
        <f>$E$7-D387</f>
        <v>-364</v>
      </c>
      <c r="G387" s="17">
        <f t="shared" si="8"/>
        <v>132496</v>
      </c>
      <c r="H387" s="17">
        <f t="shared" si="9"/>
        <v>30720</v>
      </c>
      <c r="I387" s="17">
        <f t="shared" si="10"/>
        <v>175.27121840165316</v>
      </c>
      <c r="J387" s="42"/>
      <c r="K387" s="42"/>
      <c r="L387" s="42"/>
      <c r="M387" s="5"/>
      <c r="N387" s="5"/>
    </row>
    <row r="388" spans="1:14" ht="20" x14ac:dyDescent="0.2">
      <c r="A388" s="42"/>
      <c r="B388" s="17">
        <f t="shared" si="11"/>
        <v>20</v>
      </c>
      <c r="C388" s="18">
        <v>20.399999999999999</v>
      </c>
      <c r="D388" s="17">
        <f t="shared" si="6"/>
        <v>408</v>
      </c>
      <c r="E388" s="17">
        <f t="shared" si="7"/>
        <v>166464</v>
      </c>
      <c r="F388" s="17">
        <f>$E$7-D388</f>
        <v>-368</v>
      </c>
      <c r="G388" s="17">
        <f t="shared" si="8"/>
        <v>135424</v>
      </c>
      <c r="H388" s="17">
        <f t="shared" si="9"/>
        <v>31040</v>
      </c>
      <c r="I388" s="17">
        <f t="shared" si="10"/>
        <v>176.18172436436191</v>
      </c>
      <c r="J388" s="42"/>
      <c r="K388" s="42"/>
      <c r="L388" s="42"/>
      <c r="M388" s="5"/>
      <c r="N388" s="5"/>
    </row>
    <row r="389" spans="1:14" ht="20" x14ac:dyDescent="0.2">
      <c r="A389" s="42"/>
      <c r="B389" s="17">
        <f t="shared" si="11"/>
        <v>20</v>
      </c>
      <c r="C389" s="18">
        <v>20.6</v>
      </c>
      <c r="D389" s="17">
        <f t="shared" ref="D389:D410" si="12">B389*C389</f>
        <v>412</v>
      </c>
      <c r="E389" s="17">
        <f t="shared" ref="E389:E410" si="13">D389*D389</f>
        <v>169744</v>
      </c>
      <c r="F389" s="17">
        <f>$E$7-D389</f>
        <v>-372</v>
      </c>
      <c r="G389" s="17">
        <f t="shared" ref="G389:G410" si="14">F389*F389</f>
        <v>138384</v>
      </c>
      <c r="H389" s="17">
        <f t="shared" ref="H389:H410" si="15">E389-G389</f>
        <v>31360</v>
      </c>
      <c r="I389" s="17">
        <f t="shared" ref="I389:I410" si="16">SQRT(H389)</f>
        <v>177.08754896942924</v>
      </c>
      <c r="J389" s="42"/>
      <c r="K389" s="42"/>
      <c r="L389" s="42"/>
      <c r="M389" s="5"/>
      <c r="N389" s="5"/>
    </row>
    <row r="390" spans="1:14" ht="20" x14ac:dyDescent="0.2">
      <c r="A390" s="42"/>
      <c r="B390" s="17">
        <f t="shared" ref="B390:B410" si="17">B389</f>
        <v>20</v>
      </c>
      <c r="C390" s="18">
        <v>20.8</v>
      </c>
      <c r="D390" s="17">
        <f t="shared" si="12"/>
        <v>416</v>
      </c>
      <c r="E390" s="17">
        <f t="shared" si="13"/>
        <v>173056</v>
      </c>
      <c r="F390" s="17">
        <f>$E$7-D390</f>
        <v>-376</v>
      </c>
      <c r="G390" s="17">
        <f t="shared" si="14"/>
        <v>141376</v>
      </c>
      <c r="H390" s="17">
        <f t="shared" si="15"/>
        <v>31680</v>
      </c>
      <c r="I390" s="17">
        <f t="shared" si="16"/>
        <v>177.98876369029591</v>
      </c>
      <c r="J390" s="42"/>
      <c r="K390" s="42"/>
      <c r="L390" s="42"/>
      <c r="M390" s="5"/>
      <c r="N390" s="5"/>
    </row>
    <row r="391" spans="1:14" ht="20" x14ac:dyDescent="0.2">
      <c r="A391" s="42"/>
      <c r="B391" s="17">
        <f t="shared" si="17"/>
        <v>20</v>
      </c>
      <c r="C391" s="18">
        <v>21</v>
      </c>
      <c r="D391" s="17">
        <f t="shared" si="12"/>
        <v>420</v>
      </c>
      <c r="E391" s="17">
        <f t="shared" si="13"/>
        <v>176400</v>
      </c>
      <c r="F391" s="17">
        <f>$E$7-D391</f>
        <v>-380</v>
      </c>
      <c r="G391" s="17">
        <f t="shared" si="14"/>
        <v>144400</v>
      </c>
      <c r="H391" s="17">
        <f t="shared" si="15"/>
        <v>32000</v>
      </c>
      <c r="I391" s="17">
        <f t="shared" si="16"/>
        <v>178.88543819998318</v>
      </c>
      <c r="J391" s="42"/>
      <c r="K391" s="42"/>
      <c r="L391" s="42"/>
      <c r="M391" s="5"/>
      <c r="N391" s="5"/>
    </row>
    <row r="392" spans="1:14" ht="20" x14ac:dyDescent="0.2">
      <c r="A392" s="42"/>
      <c r="B392" s="17">
        <f t="shared" si="17"/>
        <v>20</v>
      </c>
      <c r="C392" s="18">
        <v>21.2</v>
      </c>
      <c r="D392" s="17">
        <f t="shared" si="12"/>
        <v>424</v>
      </c>
      <c r="E392" s="17">
        <f t="shared" si="13"/>
        <v>179776</v>
      </c>
      <c r="F392" s="17">
        <f>$E$7-D392</f>
        <v>-384</v>
      </c>
      <c r="G392" s="17">
        <f t="shared" si="14"/>
        <v>147456</v>
      </c>
      <c r="H392" s="17">
        <f t="shared" si="15"/>
        <v>32320</v>
      </c>
      <c r="I392" s="17">
        <f t="shared" si="16"/>
        <v>179.77764043395385</v>
      </c>
      <c r="J392" s="42"/>
      <c r="K392" s="42"/>
      <c r="L392" s="42"/>
      <c r="M392" s="5"/>
      <c r="N392" s="5"/>
    </row>
    <row r="393" spans="1:14" ht="20" x14ac:dyDescent="0.2">
      <c r="A393" s="42"/>
      <c r="B393" s="17">
        <f t="shared" si="17"/>
        <v>20</v>
      </c>
      <c r="C393" s="18">
        <v>21.4</v>
      </c>
      <c r="D393" s="17">
        <f t="shared" si="12"/>
        <v>428</v>
      </c>
      <c r="E393" s="17">
        <f t="shared" si="13"/>
        <v>183184</v>
      </c>
      <c r="F393" s="17">
        <f>$E$7-D393</f>
        <v>-388</v>
      </c>
      <c r="G393" s="17">
        <f t="shared" si="14"/>
        <v>150544</v>
      </c>
      <c r="H393" s="17">
        <f t="shared" si="15"/>
        <v>32640</v>
      </c>
      <c r="I393" s="17">
        <f t="shared" si="16"/>
        <v>180.66543665017943</v>
      </c>
      <c r="J393" s="42"/>
      <c r="K393" s="42"/>
      <c r="L393" s="42"/>
      <c r="M393" s="5"/>
      <c r="N393" s="5"/>
    </row>
    <row r="394" spans="1:14" ht="20" x14ac:dyDescent="0.2">
      <c r="A394" s="42"/>
      <c r="B394" s="17">
        <f t="shared" si="17"/>
        <v>20</v>
      </c>
      <c r="C394" s="18">
        <v>21.6</v>
      </c>
      <c r="D394" s="17">
        <f t="shared" si="12"/>
        <v>432</v>
      </c>
      <c r="E394" s="17">
        <f t="shared" si="13"/>
        <v>186624</v>
      </c>
      <c r="F394" s="17">
        <f>$E$7-D394</f>
        <v>-392</v>
      </c>
      <c r="G394" s="17">
        <f t="shared" si="14"/>
        <v>153664</v>
      </c>
      <c r="H394" s="17">
        <f t="shared" si="15"/>
        <v>32960</v>
      </c>
      <c r="I394" s="17">
        <f t="shared" si="16"/>
        <v>181.54889148656346</v>
      </c>
      <c r="J394" s="42"/>
      <c r="K394" s="42"/>
      <c r="L394" s="42"/>
      <c r="M394" s="5"/>
      <c r="N394" s="5"/>
    </row>
    <row r="395" spans="1:14" ht="20" x14ac:dyDescent="0.2">
      <c r="A395" s="42"/>
      <c r="B395" s="17">
        <f t="shared" si="17"/>
        <v>20</v>
      </c>
      <c r="C395" s="18">
        <v>21.8</v>
      </c>
      <c r="D395" s="17">
        <f t="shared" si="12"/>
        <v>436</v>
      </c>
      <c r="E395" s="17">
        <f t="shared" si="13"/>
        <v>190096</v>
      </c>
      <c r="F395" s="17">
        <f>$E$7-D395</f>
        <v>-396</v>
      </c>
      <c r="G395" s="17">
        <f t="shared" si="14"/>
        <v>156816</v>
      </c>
      <c r="H395" s="17">
        <f t="shared" si="15"/>
        <v>33280</v>
      </c>
      <c r="I395" s="17">
        <f t="shared" si="16"/>
        <v>182.42806801586207</v>
      </c>
      <c r="J395" s="42"/>
      <c r="K395" s="42"/>
      <c r="L395" s="42"/>
      <c r="M395" s="5"/>
      <c r="N395" s="5"/>
    </row>
    <row r="396" spans="1:14" ht="20" x14ac:dyDescent="0.2">
      <c r="A396" s="42"/>
      <c r="B396" s="17">
        <f t="shared" si="17"/>
        <v>20</v>
      </c>
      <c r="C396" s="18">
        <v>22</v>
      </c>
      <c r="D396" s="17">
        <f t="shared" si="12"/>
        <v>440</v>
      </c>
      <c r="E396" s="17">
        <f t="shared" si="13"/>
        <v>193600</v>
      </c>
      <c r="F396" s="17">
        <f>$E$7-D396</f>
        <v>-400</v>
      </c>
      <c r="G396" s="17">
        <f t="shared" si="14"/>
        <v>160000</v>
      </c>
      <c r="H396" s="17">
        <f t="shared" si="15"/>
        <v>33600</v>
      </c>
      <c r="I396" s="17">
        <f t="shared" si="16"/>
        <v>183.30302779823359</v>
      </c>
      <c r="J396" s="42"/>
      <c r="K396" s="42"/>
      <c r="L396" s="42"/>
      <c r="M396" s="5"/>
      <c r="N396" s="5"/>
    </row>
    <row r="397" spans="1:14" ht="20" x14ac:dyDescent="0.2">
      <c r="A397" s="42"/>
      <c r="B397" s="17">
        <f t="shared" si="17"/>
        <v>20</v>
      </c>
      <c r="C397" s="18">
        <v>22.2</v>
      </c>
      <c r="D397" s="17">
        <f t="shared" si="12"/>
        <v>444</v>
      </c>
      <c r="E397" s="17">
        <f t="shared" si="13"/>
        <v>197136</v>
      </c>
      <c r="F397" s="17">
        <f>$E$7-D397</f>
        <v>-404</v>
      </c>
      <c r="G397" s="17">
        <f t="shared" si="14"/>
        <v>163216</v>
      </c>
      <c r="H397" s="17">
        <f t="shared" si="15"/>
        <v>33920</v>
      </c>
      <c r="I397" s="17">
        <f t="shared" si="16"/>
        <v>184.1738309315414</v>
      </c>
      <c r="J397" s="42"/>
      <c r="K397" s="42"/>
      <c r="L397" s="42"/>
      <c r="M397" s="5"/>
      <c r="N397" s="5"/>
    </row>
    <row r="398" spans="1:14" ht="20" x14ac:dyDescent="0.2">
      <c r="A398" s="42"/>
      <c r="B398" s="17">
        <f t="shared" si="17"/>
        <v>20</v>
      </c>
      <c r="C398" s="18">
        <v>22.4</v>
      </c>
      <c r="D398" s="17">
        <f t="shared" si="12"/>
        <v>448</v>
      </c>
      <c r="E398" s="17">
        <f t="shared" si="13"/>
        <v>200704</v>
      </c>
      <c r="F398" s="17">
        <f>$E$7-D398</f>
        <v>-408</v>
      </c>
      <c r="G398" s="17">
        <f t="shared" si="14"/>
        <v>166464</v>
      </c>
      <c r="H398" s="17">
        <f t="shared" si="15"/>
        <v>34240</v>
      </c>
      <c r="I398" s="17">
        <f t="shared" si="16"/>
        <v>185.04053609952604</v>
      </c>
      <c r="J398" s="42"/>
      <c r="K398" s="42"/>
      <c r="L398" s="42"/>
      <c r="M398" s="5"/>
      <c r="N398" s="5"/>
    </row>
    <row r="399" spans="1:14" ht="20" x14ac:dyDescent="0.2">
      <c r="A399" s="42"/>
      <c r="B399" s="17">
        <f t="shared" si="17"/>
        <v>20</v>
      </c>
      <c r="C399" s="18">
        <v>22.6</v>
      </c>
      <c r="D399" s="17">
        <f t="shared" si="12"/>
        <v>452</v>
      </c>
      <c r="E399" s="17">
        <f t="shared" si="13"/>
        <v>204304</v>
      </c>
      <c r="F399" s="17">
        <f>$E$7-D399</f>
        <v>-412</v>
      </c>
      <c r="G399" s="17">
        <f t="shared" si="14"/>
        <v>169744</v>
      </c>
      <c r="H399" s="17">
        <f t="shared" si="15"/>
        <v>34560</v>
      </c>
      <c r="I399" s="17">
        <f t="shared" si="16"/>
        <v>185.903200617956</v>
      </c>
      <c r="J399" s="42"/>
      <c r="K399" s="42"/>
      <c r="L399" s="42"/>
      <c r="M399" s="5"/>
      <c r="N399" s="5"/>
    </row>
    <row r="400" spans="1:14" ht="20" x14ac:dyDescent="0.2">
      <c r="A400" s="42"/>
      <c r="B400" s="17">
        <f t="shared" si="17"/>
        <v>20</v>
      </c>
      <c r="C400" s="18">
        <v>22.8</v>
      </c>
      <c r="D400" s="17">
        <f t="shared" si="12"/>
        <v>456</v>
      </c>
      <c r="E400" s="17">
        <f t="shared" si="13"/>
        <v>207936</v>
      </c>
      <c r="F400" s="17">
        <f>$E$7-D400</f>
        <v>-416</v>
      </c>
      <c r="G400" s="17">
        <f t="shared" si="14"/>
        <v>173056</v>
      </c>
      <c r="H400" s="17">
        <f t="shared" si="15"/>
        <v>34880</v>
      </c>
      <c r="I400" s="17">
        <f t="shared" si="16"/>
        <v>186.76188047886004</v>
      </c>
      <c r="J400" s="42"/>
      <c r="K400" s="42"/>
      <c r="L400" s="42"/>
      <c r="M400" s="5"/>
      <c r="N400" s="5"/>
    </row>
    <row r="401" spans="1:14" ht="20" x14ac:dyDescent="0.2">
      <c r="A401" s="42"/>
      <c r="B401" s="17">
        <f t="shared" si="17"/>
        <v>20</v>
      </c>
      <c r="C401" s="18">
        <v>23</v>
      </c>
      <c r="D401" s="17">
        <f t="shared" si="12"/>
        <v>460</v>
      </c>
      <c r="E401" s="17">
        <f t="shared" si="13"/>
        <v>211600</v>
      </c>
      <c r="F401" s="17">
        <f>$E$7-D401</f>
        <v>-420</v>
      </c>
      <c r="G401" s="17">
        <f t="shared" si="14"/>
        <v>176400</v>
      </c>
      <c r="H401" s="17">
        <f t="shared" si="15"/>
        <v>35200</v>
      </c>
      <c r="I401" s="17">
        <f t="shared" si="16"/>
        <v>187.6166303929372</v>
      </c>
      <c r="J401" s="42"/>
      <c r="K401" s="42"/>
      <c r="L401" s="42"/>
      <c r="M401" s="5"/>
      <c r="N401" s="5"/>
    </row>
    <row r="402" spans="1:14" ht="20" x14ac:dyDescent="0.2">
      <c r="A402" s="42"/>
      <c r="B402" s="17">
        <f t="shared" si="17"/>
        <v>20</v>
      </c>
      <c r="C402" s="18">
        <v>23.2</v>
      </c>
      <c r="D402" s="17">
        <f t="shared" si="12"/>
        <v>464</v>
      </c>
      <c r="E402" s="17">
        <f t="shared" si="13"/>
        <v>215296</v>
      </c>
      <c r="F402" s="17">
        <f>$E$7-D402</f>
        <v>-424</v>
      </c>
      <c r="G402" s="17">
        <f t="shared" si="14"/>
        <v>179776</v>
      </c>
      <c r="H402" s="17">
        <f t="shared" si="15"/>
        <v>35520</v>
      </c>
      <c r="I402" s="17">
        <f t="shared" si="16"/>
        <v>188.46750383023596</v>
      </c>
      <c r="J402" s="42"/>
      <c r="K402" s="42"/>
      <c r="L402" s="42"/>
      <c r="M402" s="5"/>
      <c r="N402" s="5"/>
    </row>
    <row r="403" spans="1:14" ht="20" x14ac:dyDescent="0.2">
      <c r="A403" s="42"/>
      <c r="B403" s="17">
        <f t="shared" si="17"/>
        <v>20</v>
      </c>
      <c r="C403" s="18">
        <v>23.4</v>
      </c>
      <c r="D403" s="17">
        <f t="shared" si="12"/>
        <v>468</v>
      </c>
      <c r="E403" s="17">
        <f t="shared" si="13"/>
        <v>219024</v>
      </c>
      <c r="F403" s="17">
        <f>$E$7-D403</f>
        <v>-428</v>
      </c>
      <c r="G403" s="17">
        <f t="shared" si="14"/>
        <v>183184</v>
      </c>
      <c r="H403" s="17">
        <f t="shared" si="15"/>
        <v>35840</v>
      </c>
      <c r="I403" s="17">
        <f t="shared" si="16"/>
        <v>189.31455305918772</v>
      </c>
      <c r="J403" s="42"/>
      <c r="K403" s="42"/>
      <c r="L403" s="42"/>
      <c r="M403" s="5"/>
      <c r="N403" s="5"/>
    </row>
    <row r="404" spans="1:14" ht="20" x14ac:dyDescent="0.2">
      <c r="A404" s="42"/>
      <c r="B404" s="17">
        <f t="shared" si="17"/>
        <v>20</v>
      </c>
      <c r="C404" s="18">
        <v>23.6</v>
      </c>
      <c r="D404" s="17">
        <f t="shared" si="12"/>
        <v>472</v>
      </c>
      <c r="E404" s="17">
        <f t="shared" si="13"/>
        <v>222784</v>
      </c>
      <c r="F404" s="17">
        <f>$E$7-D404</f>
        <v>-432</v>
      </c>
      <c r="G404" s="17">
        <f t="shared" si="14"/>
        <v>186624</v>
      </c>
      <c r="H404" s="17">
        <f t="shared" si="15"/>
        <v>36160</v>
      </c>
      <c r="I404" s="17">
        <f t="shared" si="16"/>
        <v>190.15782918407541</v>
      </c>
      <c r="J404" s="42"/>
      <c r="K404" s="42"/>
      <c r="L404" s="42"/>
      <c r="M404" s="5"/>
      <c r="N404" s="5"/>
    </row>
    <row r="405" spans="1:14" ht="20" x14ac:dyDescent="0.2">
      <c r="A405" s="42"/>
      <c r="B405" s="17">
        <f t="shared" si="17"/>
        <v>20</v>
      </c>
      <c r="C405" s="18">
        <v>23.8</v>
      </c>
      <c r="D405" s="17">
        <f t="shared" si="12"/>
        <v>476</v>
      </c>
      <c r="E405" s="17">
        <f t="shared" si="13"/>
        <v>226576</v>
      </c>
      <c r="F405" s="17">
        <f>$E$7-D405</f>
        <v>-436</v>
      </c>
      <c r="G405" s="17">
        <f t="shared" si="14"/>
        <v>190096</v>
      </c>
      <c r="H405" s="17">
        <f t="shared" si="15"/>
        <v>36480</v>
      </c>
      <c r="I405" s="17">
        <f t="shared" si="16"/>
        <v>190.99738218101317</v>
      </c>
      <c r="J405" s="42"/>
      <c r="K405" s="42"/>
      <c r="L405" s="42"/>
      <c r="M405" s="5"/>
      <c r="N405" s="5"/>
    </row>
    <row r="406" spans="1:14" ht="20" x14ac:dyDescent="0.2">
      <c r="A406" s="42"/>
      <c r="B406" s="17">
        <f t="shared" si="17"/>
        <v>20</v>
      </c>
      <c r="C406" s="18">
        <v>24</v>
      </c>
      <c r="D406" s="17">
        <f t="shared" si="12"/>
        <v>480</v>
      </c>
      <c r="E406" s="17">
        <f t="shared" si="13"/>
        <v>230400</v>
      </c>
      <c r="F406" s="17">
        <f>$E$7-D406</f>
        <v>-440</v>
      </c>
      <c r="G406" s="17">
        <f t="shared" si="14"/>
        <v>193600</v>
      </c>
      <c r="H406" s="17">
        <f t="shared" si="15"/>
        <v>36800</v>
      </c>
      <c r="I406" s="17">
        <f t="shared" si="16"/>
        <v>191.83326093250878</v>
      </c>
      <c r="J406" s="42"/>
      <c r="K406" s="42"/>
      <c r="L406" s="42"/>
      <c r="M406" s="5"/>
      <c r="N406" s="5"/>
    </row>
    <row r="407" spans="1:14" ht="20" x14ac:dyDescent="0.2">
      <c r="A407" s="42"/>
      <c r="B407" s="17">
        <f t="shared" si="17"/>
        <v>20</v>
      </c>
      <c r="C407" s="18">
        <v>24.2</v>
      </c>
      <c r="D407" s="17">
        <f t="shared" si="12"/>
        <v>484</v>
      </c>
      <c r="E407" s="17">
        <f t="shared" si="13"/>
        <v>234256</v>
      </c>
      <c r="F407" s="17">
        <f>$E$7-D407</f>
        <v>-444</v>
      </c>
      <c r="G407" s="17">
        <f t="shared" si="14"/>
        <v>197136</v>
      </c>
      <c r="H407" s="17">
        <f t="shared" si="15"/>
        <v>37120</v>
      </c>
      <c r="I407" s="17">
        <f t="shared" si="16"/>
        <v>192.66551326067673</v>
      </c>
      <c r="J407" s="42"/>
      <c r="K407" s="42"/>
      <c r="L407" s="42"/>
      <c r="M407" s="5"/>
      <c r="N407" s="5"/>
    </row>
    <row r="408" spans="1:14" ht="20" x14ac:dyDescent="0.2">
      <c r="A408" s="42"/>
      <c r="B408" s="17">
        <f t="shared" si="17"/>
        <v>20</v>
      </c>
      <c r="C408" s="18">
        <v>24.4</v>
      </c>
      <c r="D408" s="17">
        <f t="shared" si="12"/>
        <v>488</v>
      </c>
      <c r="E408" s="17">
        <f t="shared" si="13"/>
        <v>238144</v>
      </c>
      <c r="F408" s="17">
        <f>$E$7-D408</f>
        <v>-448</v>
      </c>
      <c r="G408" s="17">
        <f t="shared" si="14"/>
        <v>200704</v>
      </c>
      <c r="H408" s="17">
        <f t="shared" si="15"/>
        <v>37440</v>
      </c>
      <c r="I408" s="17">
        <f t="shared" si="16"/>
        <v>193.49418595916518</v>
      </c>
      <c r="J408" s="42"/>
      <c r="K408" s="42"/>
      <c r="L408" s="42"/>
      <c r="M408" s="5"/>
      <c r="N408" s="5"/>
    </row>
    <row r="409" spans="1:14" ht="20" x14ac:dyDescent="0.2">
      <c r="A409" s="42"/>
      <c r="B409" s="17">
        <f t="shared" si="17"/>
        <v>20</v>
      </c>
      <c r="C409" s="18">
        <v>24.6</v>
      </c>
      <c r="D409" s="17">
        <f t="shared" si="12"/>
        <v>492</v>
      </c>
      <c r="E409" s="17">
        <f t="shared" si="13"/>
        <v>242064</v>
      </c>
      <c r="F409" s="17">
        <f>$E$7-D409</f>
        <v>-452</v>
      </c>
      <c r="G409" s="17">
        <f t="shared" si="14"/>
        <v>204304</v>
      </c>
      <c r="H409" s="17">
        <f t="shared" si="15"/>
        <v>37760</v>
      </c>
      <c r="I409" s="17">
        <f t="shared" si="16"/>
        <v>194.3193248238579</v>
      </c>
      <c r="J409" s="42"/>
      <c r="K409" s="42"/>
      <c r="L409" s="42"/>
      <c r="M409" s="5"/>
      <c r="N409" s="5"/>
    </row>
    <row r="410" spans="1:14" ht="20" x14ac:dyDescent="0.2">
      <c r="A410" s="42"/>
      <c r="B410" s="17">
        <f t="shared" si="17"/>
        <v>20</v>
      </c>
      <c r="C410" s="18">
        <v>24.8</v>
      </c>
      <c r="D410" s="17">
        <f t="shared" si="12"/>
        <v>496</v>
      </c>
      <c r="E410" s="17">
        <f t="shared" si="13"/>
        <v>246016</v>
      </c>
      <c r="F410" s="17">
        <f>$E$7-D410</f>
        <v>-456</v>
      </c>
      <c r="G410" s="17">
        <f t="shared" si="14"/>
        <v>207936</v>
      </c>
      <c r="H410" s="17">
        <f t="shared" si="15"/>
        <v>38080</v>
      </c>
      <c r="I410" s="17">
        <f t="shared" si="16"/>
        <v>195.14097468240749</v>
      </c>
      <c r="J410" s="42"/>
      <c r="K410" s="42"/>
      <c r="L410" s="42"/>
      <c r="M410" s="5"/>
      <c r="N410" s="5"/>
    </row>
    <row r="411" spans="1:14" x14ac:dyDescent="0.15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5"/>
      <c r="N411" s="5"/>
    </row>
    <row r="412" spans="1:14" x14ac:dyDescent="0.15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5"/>
      <c r="N412" s="5"/>
    </row>
    <row r="413" spans="1:14" x14ac:dyDescent="0.15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5"/>
      <c r="N413" s="5"/>
    </row>
    <row r="414" spans="1:14" x14ac:dyDescent="0.15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5"/>
      <c r="N414" s="5"/>
    </row>
    <row r="415" spans="1:14" x14ac:dyDescent="0.15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5"/>
      <c r="N415" s="5"/>
    </row>
    <row r="416" spans="1:14" x14ac:dyDescent="0.15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5"/>
      <c r="N416" s="5"/>
    </row>
    <row r="417" spans="1:14" x14ac:dyDescent="0.15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5"/>
      <c r="N417" s="5"/>
    </row>
    <row r="418" spans="1:14" x14ac:dyDescent="0.15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5"/>
      <c r="N418" s="5"/>
    </row>
    <row r="419" spans="1:14" x14ac:dyDescent="0.15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5"/>
      <c r="N419" s="5"/>
    </row>
    <row r="420" spans="1:14" x14ac:dyDescent="0.15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5"/>
      <c r="N420" s="5"/>
    </row>
    <row r="421" spans="1:14" x14ac:dyDescent="0.15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5"/>
      <c r="N421" s="5"/>
    </row>
    <row r="422" spans="1:14" x14ac:dyDescent="0.15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5"/>
      <c r="N422" s="5"/>
    </row>
    <row r="423" spans="1:14" x14ac:dyDescent="0.15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5"/>
      <c r="N423" s="5"/>
    </row>
    <row r="424" spans="1:14" x14ac:dyDescent="0.15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5"/>
      <c r="N424" s="5"/>
    </row>
    <row r="425" spans="1:14" x14ac:dyDescent="0.15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5"/>
      <c r="N425" s="5"/>
    </row>
    <row r="426" spans="1:14" x14ac:dyDescent="0.15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5"/>
      <c r="N426" s="5"/>
    </row>
    <row r="427" spans="1:14" x14ac:dyDescent="0.15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5"/>
      <c r="N427" s="5"/>
    </row>
    <row r="428" spans="1:14" x14ac:dyDescent="0.15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5"/>
      <c r="N428" s="5"/>
    </row>
    <row r="429" spans="1:14" x14ac:dyDescent="0.15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5"/>
      <c r="N429" s="5"/>
    </row>
    <row r="430" spans="1:14" x14ac:dyDescent="0.15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5"/>
      <c r="N430" s="5"/>
    </row>
    <row r="431" spans="1:14" x14ac:dyDescent="0.15">
      <c r="A431" s="44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</row>
    <row r="432" spans="1:14" x14ac:dyDescent="0.15">
      <c r="A432" s="44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</row>
    <row r="433" spans="1:9" x14ac:dyDescent="0.15">
      <c r="A433" s="2"/>
      <c r="B433" s="2"/>
      <c r="C433" s="2"/>
      <c r="D433" s="2"/>
      <c r="E433" s="2"/>
      <c r="F433" s="2"/>
      <c r="G433" s="2"/>
      <c r="H433" s="2"/>
      <c r="I433" s="2"/>
    </row>
    <row r="434" spans="1:9" x14ac:dyDescent="0.15">
      <c r="A434" s="2"/>
      <c r="B434" s="2"/>
      <c r="C434" s="2"/>
      <c r="D434" s="2"/>
      <c r="E434" s="2"/>
      <c r="F434" s="2"/>
      <c r="G434" s="2"/>
      <c r="H434" s="2"/>
      <c r="I434" s="2"/>
    </row>
    <row r="435" spans="1:9" x14ac:dyDescent="0.15">
      <c r="A435" s="2"/>
      <c r="B435" s="2"/>
      <c r="C435" s="2"/>
      <c r="D435" s="2"/>
      <c r="E435" s="2"/>
      <c r="F435" s="2"/>
      <c r="G435" s="2"/>
      <c r="H435" s="2"/>
      <c r="I435" s="2"/>
    </row>
    <row r="436" spans="1:9" x14ac:dyDescent="0.15">
      <c r="A436" s="2"/>
      <c r="B436" s="2"/>
      <c r="C436" s="2"/>
      <c r="D436" s="2"/>
      <c r="E436" s="2"/>
      <c r="F436" s="2"/>
      <c r="G436" s="2"/>
      <c r="H436" s="2"/>
      <c r="I436" s="2"/>
    </row>
    <row r="437" spans="1:9" x14ac:dyDescent="0.15">
      <c r="A437" s="2"/>
      <c r="B437" s="2"/>
      <c r="C437" s="2"/>
      <c r="D437" s="2"/>
      <c r="E437" s="2"/>
      <c r="F437" s="2"/>
      <c r="G437" s="2"/>
      <c r="H437" s="2"/>
      <c r="I437" s="2"/>
    </row>
    <row r="438" spans="1:9" x14ac:dyDescent="0.15">
      <c r="A438" s="2"/>
      <c r="B438" s="2"/>
      <c r="C438" s="2"/>
      <c r="D438" s="2"/>
      <c r="E438" s="2"/>
      <c r="F438" s="2"/>
      <c r="G438" s="2"/>
      <c r="H438" s="2"/>
      <c r="I438" s="2"/>
    </row>
    <row r="439" spans="1:9" x14ac:dyDescent="0.15">
      <c r="A439" s="2"/>
      <c r="B439" s="2"/>
      <c r="C439" s="2"/>
      <c r="D439" s="2"/>
      <c r="E439" s="2"/>
      <c r="F439" s="2"/>
      <c r="G439" s="2"/>
      <c r="H439" s="2"/>
      <c r="I439" s="2"/>
    </row>
    <row r="440" spans="1:9" x14ac:dyDescent="0.15">
      <c r="A440" s="2"/>
      <c r="B440" s="2"/>
      <c r="C440" s="2"/>
      <c r="D440" s="2"/>
      <c r="E440" s="2"/>
      <c r="F440" s="2"/>
      <c r="G440" s="2"/>
      <c r="H440" s="2"/>
      <c r="I440" s="2"/>
    </row>
  </sheetData>
  <sheetProtection algorithmName="SHA-512" hashValue="tIls5jh+9Oj7CxTHyCP3L2Tp3BCYdn+l5uLo8uovhwqVJT6uZKOmLJa/xIX7/IlB5c95gAT1QyNEtmbcUt6Aiw==" saltValue="qiUhcPfWRTfV82+gE6bQtQ==" spinCount="100000" sheet="1" objects="1" scenarios="1"/>
  <mergeCells count="11">
    <mergeCell ref="Q46:X46"/>
    <mergeCell ref="R47:X47"/>
    <mergeCell ref="Q48:X48"/>
    <mergeCell ref="I7:J7"/>
    <mergeCell ref="G7:H7"/>
    <mergeCell ref="E4:F4"/>
    <mergeCell ref="G4:H4"/>
    <mergeCell ref="I4:J4"/>
    <mergeCell ref="Q36:W36"/>
    <mergeCell ref="R45:X45"/>
    <mergeCell ref="E7:F7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Scroll Bar 5">
              <controlPr defaultSize="0" autoPict="0">
                <anchor moveWithCells="1">
                  <from>
                    <xdr:col>4</xdr:col>
                    <xdr:colOff>38100</xdr:colOff>
                    <xdr:row>4</xdr:row>
                    <xdr:rowOff>25400</xdr:rowOff>
                  </from>
                  <to>
                    <xdr:col>5</xdr:col>
                    <xdr:colOff>787400</xdr:colOff>
                    <xdr:row>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Scroll Bar 6">
              <controlPr defaultSize="0" autoPict="0">
                <anchor moveWithCells="1">
                  <from>
                    <xdr:col>6</xdr:col>
                    <xdr:colOff>63500</xdr:colOff>
                    <xdr:row>4</xdr:row>
                    <xdr:rowOff>25400</xdr:rowOff>
                  </from>
                  <to>
                    <xdr:col>7</xdr:col>
                    <xdr:colOff>800100</xdr:colOff>
                    <xdr:row>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Scroll Bar 7">
              <controlPr defaultSize="0" autoPict="0">
                <anchor moveWithCells="1">
                  <from>
                    <xdr:col>8</xdr:col>
                    <xdr:colOff>50800</xdr:colOff>
                    <xdr:row>4</xdr:row>
                    <xdr:rowOff>25400</xdr:rowOff>
                  </from>
                  <to>
                    <xdr:col>9</xdr:col>
                    <xdr:colOff>787400</xdr:colOff>
                    <xdr:row>5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96"/>
  <sheetViews>
    <sheetView workbookViewId="0">
      <selection activeCell="A26" sqref="A26:XFD26"/>
    </sheetView>
  </sheetViews>
  <sheetFormatPr baseColWidth="10" defaultColWidth="11.5" defaultRowHeight="13" x14ac:dyDescent="0.15"/>
  <cols>
    <col min="1" max="16384" width="11.5" style="2"/>
  </cols>
  <sheetData>
    <row r="1" spans="1:20" ht="15" x14ac:dyDescent="0.2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21"/>
      <c r="N1" s="21"/>
      <c r="O1" s="21"/>
      <c r="P1" s="21"/>
      <c r="Q1" s="21"/>
      <c r="R1" s="21"/>
      <c r="S1" s="21"/>
      <c r="T1" s="22"/>
    </row>
    <row r="2" spans="1:20" ht="15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1"/>
      <c r="N2" s="21"/>
      <c r="O2" s="21"/>
      <c r="P2" s="21"/>
      <c r="Q2" s="21"/>
      <c r="R2" s="21"/>
      <c r="S2" s="21"/>
      <c r="T2" s="22"/>
    </row>
    <row r="3" spans="1:20" ht="15" x14ac:dyDescent="0.2">
      <c r="A3" s="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21"/>
      <c r="N3" s="21"/>
      <c r="O3" s="21"/>
      <c r="P3" s="21"/>
      <c r="Q3" s="21"/>
      <c r="R3" s="21"/>
      <c r="S3" s="21"/>
      <c r="T3" s="22"/>
    </row>
    <row r="4" spans="1:20" ht="15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21"/>
      <c r="N4" s="21"/>
      <c r="O4" s="21"/>
      <c r="P4" s="21"/>
      <c r="Q4" s="21"/>
      <c r="R4" s="21"/>
      <c r="S4" s="21"/>
      <c r="T4" s="22"/>
    </row>
    <row r="5" spans="1:20" ht="15" x14ac:dyDescent="0.2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21"/>
      <c r="N5" s="23">
        <v>75</v>
      </c>
      <c r="O5" s="24"/>
      <c r="P5" s="21"/>
      <c r="Q5" s="21"/>
      <c r="R5" s="21"/>
      <c r="S5" s="21"/>
      <c r="T5" s="22"/>
    </row>
    <row r="6" spans="1:20" ht="15" x14ac:dyDescent="0.2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21"/>
      <c r="N6" s="21"/>
      <c r="O6" s="21"/>
      <c r="P6" s="21"/>
      <c r="Q6" s="21"/>
      <c r="R6" s="21"/>
      <c r="S6" s="21"/>
      <c r="T6" s="22"/>
    </row>
    <row r="7" spans="1:20" ht="15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24"/>
      <c r="N7" s="21"/>
      <c r="O7" s="21"/>
      <c r="P7" s="21"/>
      <c r="Q7" s="21"/>
      <c r="R7" s="21"/>
      <c r="S7" s="24"/>
      <c r="T7" s="22"/>
    </row>
    <row r="8" spans="1:20" ht="15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21"/>
      <c r="N8" s="21"/>
      <c r="O8" s="21"/>
      <c r="P8" s="21"/>
      <c r="Q8" s="21"/>
      <c r="R8" s="21"/>
      <c r="S8" s="21"/>
      <c r="T8" s="22"/>
    </row>
    <row r="9" spans="1:20" ht="15" x14ac:dyDescent="0.2">
      <c r="A9" s="5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21"/>
      <c r="N9" s="21"/>
      <c r="O9" s="21"/>
      <c r="P9" s="21"/>
      <c r="Q9" s="21"/>
      <c r="R9" s="21"/>
      <c r="S9" s="21"/>
      <c r="T9" s="22"/>
    </row>
    <row r="10" spans="1:20" ht="15" x14ac:dyDescent="0.2">
      <c r="A10" s="5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1"/>
      <c r="N10" s="21"/>
      <c r="O10" s="21"/>
      <c r="P10" s="21"/>
      <c r="Q10" s="21"/>
      <c r="R10" s="21"/>
      <c r="S10" s="21"/>
      <c r="T10" s="22"/>
    </row>
    <row r="11" spans="1:20" ht="15" x14ac:dyDescent="0.2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1"/>
      <c r="N11" s="21"/>
      <c r="O11" s="21"/>
      <c r="P11" s="21"/>
      <c r="Q11" s="21"/>
      <c r="R11" s="21"/>
      <c r="S11" s="21"/>
      <c r="T11" s="22"/>
    </row>
    <row r="12" spans="1:20" ht="15" x14ac:dyDescent="0.2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1"/>
      <c r="N12" s="21"/>
      <c r="O12" s="21"/>
      <c r="P12" s="21"/>
      <c r="Q12" s="21"/>
      <c r="R12" s="21"/>
      <c r="S12" s="21"/>
      <c r="T12" s="22"/>
    </row>
    <row r="13" spans="1:20" ht="15" x14ac:dyDescent="0.2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1"/>
      <c r="N13" s="21"/>
      <c r="O13" s="21"/>
      <c r="P13" s="21"/>
      <c r="Q13" s="21"/>
      <c r="R13" s="21"/>
      <c r="S13" s="21"/>
      <c r="T13" s="22"/>
    </row>
    <row r="14" spans="1:20" ht="15" x14ac:dyDescent="0.2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21"/>
      <c r="N14" s="21"/>
      <c r="O14" s="21"/>
      <c r="P14" s="21"/>
      <c r="Q14" s="21"/>
      <c r="R14" s="21"/>
      <c r="S14" s="21"/>
      <c r="T14" s="22"/>
    </row>
    <row r="15" spans="1:20" ht="15" x14ac:dyDescent="0.2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1"/>
      <c r="N15" s="21"/>
      <c r="O15" s="21"/>
      <c r="P15" s="21"/>
      <c r="Q15" s="21"/>
      <c r="R15" s="21"/>
      <c r="S15" s="21"/>
      <c r="T15" s="22"/>
    </row>
    <row r="16" spans="1:20" ht="15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1"/>
      <c r="N16" s="21"/>
      <c r="O16" s="21"/>
      <c r="P16" s="21"/>
      <c r="Q16" s="21"/>
      <c r="R16" s="21"/>
      <c r="S16" s="21"/>
      <c r="T16" s="22"/>
    </row>
    <row r="17" spans="1:20" ht="15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1"/>
      <c r="N17" s="21"/>
      <c r="O17" s="21"/>
      <c r="P17" s="21"/>
      <c r="Q17" s="21"/>
      <c r="R17" s="21"/>
      <c r="S17" s="21"/>
      <c r="T17" s="22"/>
    </row>
    <row r="18" spans="1:20" ht="15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21"/>
      <c r="N18" s="21"/>
      <c r="O18" s="21"/>
      <c r="P18" s="21"/>
      <c r="Q18" s="21"/>
      <c r="R18" s="21"/>
      <c r="S18" s="21"/>
      <c r="T18" s="22"/>
    </row>
    <row r="19" spans="1:20" ht="15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1"/>
      <c r="N19" s="21"/>
      <c r="O19" s="21"/>
      <c r="P19" s="21"/>
      <c r="Q19" s="21"/>
      <c r="R19" s="21"/>
      <c r="S19" s="21"/>
      <c r="T19" s="22"/>
    </row>
    <row r="20" spans="1:20" ht="15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21"/>
      <c r="N20" s="21"/>
      <c r="O20" s="21"/>
      <c r="P20" s="21"/>
      <c r="Q20" s="21"/>
      <c r="R20" s="21"/>
      <c r="S20" s="21"/>
      <c r="T20" s="22"/>
    </row>
    <row r="21" spans="1:20" ht="15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21"/>
      <c r="N21" s="21"/>
      <c r="O21" s="21"/>
      <c r="P21" s="21"/>
      <c r="Q21" s="21"/>
      <c r="R21" s="21"/>
      <c r="S21" s="21"/>
      <c r="T21" s="25"/>
    </row>
    <row r="22" spans="1:20" ht="15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21"/>
      <c r="N22" s="21"/>
      <c r="O22" s="21"/>
      <c r="P22" s="21"/>
      <c r="Q22" s="21"/>
      <c r="R22" s="21"/>
      <c r="S22" s="21"/>
      <c r="T22" s="25"/>
    </row>
    <row r="23" spans="1:20" ht="15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21"/>
      <c r="N23" s="21"/>
      <c r="O23" s="21"/>
      <c r="P23" s="21"/>
      <c r="Q23" s="21"/>
      <c r="R23" s="21"/>
      <c r="S23" s="21"/>
      <c r="T23" s="22"/>
    </row>
    <row r="24" spans="1:20" ht="15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21"/>
      <c r="N24" s="21"/>
      <c r="O24" s="21"/>
      <c r="P24" s="21"/>
      <c r="Q24" s="21"/>
      <c r="R24" s="21"/>
      <c r="S24" s="21"/>
      <c r="T24" s="22"/>
    </row>
    <row r="25" spans="1:20" ht="15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21"/>
      <c r="N25" s="21"/>
      <c r="O25" s="21"/>
      <c r="P25" s="21"/>
      <c r="Q25" s="21"/>
      <c r="R25" s="21"/>
      <c r="S25" s="21"/>
      <c r="T25" s="22"/>
    </row>
    <row r="26" spans="1:20" ht="15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21" t="s">
        <v>22</v>
      </c>
      <c r="N26" s="21"/>
      <c r="O26" s="21"/>
      <c r="P26" s="21"/>
      <c r="Q26" s="21"/>
      <c r="R26" s="21"/>
      <c r="S26" s="21"/>
      <c r="T26" s="22"/>
    </row>
    <row r="27" spans="1:20" ht="15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21"/>
      <c r="N27" s="21"/>
      <c r="O27" s="21"/>
      <c r="P27" s="21"/>
      <c r="Q27" s="21"/>
      <c r="R27" s="21"/>
      <c r="S27" s="21"/>
      <c r="T27" s="22"/>
    </row>
    <row r="28" spans="1:20" ht="15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21"/>
      <c r="N28" s="22"/>
      <c r="O28" s="21"/>
      <c r="P28" s="21"/>
      <c r="Q28" s="21"/>
      <c r="R28" s="21"/>
      <c r="S28" s="21"/>
      <c r="T28" s="22"/>
    </row>
    <row r="29" spans="1:20" ht="15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21"/>
      <c r="N29" s="21"/>
      <c r="O29" s="21"/>
      <c r="P29" s="21"/>
      <c r="Q29" s="21"/>
      <c r="R29" s="21"/>
      <c r="S29" s="21"/>
      <c r="T29" s="22"/>
    </row>
    <row r="30" spans="1:20" ht="15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21"/>
      <c r="N30" s="21"/>
      <c r="O30" s="21"/>
      <c r="P30" s="21"/>
      <c r="Q30" s="21"/>
      <c r="R30" s="21"/>
      <c r="S30" s="21"/>
      <c r="T30" s="22"/>
    </row>
    <row r="31" spans="1:20" ht="15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21"/>
      <c r="N31" s="21"/>
      <c r="O31" s="21"/>
      <c r="P31" s="21"/>
      <c r="Q31" s="21"/>
      <c r="R31" s="21"/>
      <c r="S31" s="21"/>
      <c r="T31" s="22"/>
    </row>
    <row r="32" spans="1:20" ht="15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21"/>
      <c r="N32" s="21"/>
      <c r="O32" s="21"/>
      <c r="P32" s="21"/>
      <c r="Q32" s="21"/>
      <c r="R32" s="21"/>
      <c r="S32" s="21"/>
      <c r="T32" s="22"/>
    </row>
    <row r="33" spans="1:20" ht="15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21"/>
      <c r="N33" s="21"/>
      <c r="O33" s="21"/>
      <c r="P33" s="21"/>
      <c r="Q33" s="21"/>
      <c r="R33" s="21"/>
      <c r="S33" s="21"/>
      <c r="T33" s="22"/>
    </row>
    <row r="34" spans="1:20" ht="15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21"/>
      <c r="N34" s="21"/>
      <c r="O34" s="21"/>
      <c r="P34" s="21"/>
      <c r="Q34" s="21"/>
      <c r="R34" s="21"/>
      <c r="S34" s="21"/>
      <c r="T34" s="22"/>
    </row>
    <row r="35" spans="1:20" x14ac:dyDescent="0.1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25"/>
      <c r="N35" s="25"/>
      <c r="O35" s="25"/>
      <c r="P35" s="22"/>
      <c r="Q35" s="22"/>
      <c r="R35" s="22"/>
      <c r="S35" s="22"/>
      <c r="T35" s="22"/>
    </row>
    <row r="36" spans="1:20" ht="15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26"/>
      <c r="N36" s="26"/>
      <c r="O36" s="26"/>
      <c r="P36" s="26"/>
      <c r="Q36" s="26"/>
      <c r="R36" s="26"/>
      <c r="S36" s="26"/>
      <c r="T36" s="22"/>
    </row>
    <row r="37" spans="1:20" ht="15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27"/>
      <c r="N37" s="21"/>
      <c r="O37" s="21"/>
      <c r="P37" s="21"/>
      <c r="Q37" s="21"/>
      <c r="R37" s="21"/>
      <c r="S37" s="21"/>
      <c r="T37" s="22"/>
    </row>
    <row r="38" spans="1:20" x14ac:dyDescent="0.1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25"/>
      <c r="N38" s="25"/>
      <c r="O38" s="25"/>
      <c r="P38" s="22"/>
      <c r="Q38" s="22"/>
      <c r="R38" s="22"/>
      <c r="S38" s="22"/>
      <c r="T38" s="22"/>
    </row>
    <row r="39" spans="1:20" x14ac:dyDescent="0.1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25"/>
      <c r="N39" s="25"/>
      <c r="O39" s="25"/>
      <c r="P39" s="22"/>
      <c r="Q39" s="22"/>
      <c r="R39" s="22"/>
      <c r="S39" s="22"/>
      <c r="T39" s="22"/>
    </row>
    <row r="40" spans="1:20" ht="14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25"/>
      <c r="N40" s="25"/>
      <c r="O40" s="25"/>
      <c r="P40" s="22"/>
      <c r="Q40" s="22"/>
      <c r="R40" s="22"/>
      <c r="S40" s="22"/>
      <c r="T40" s="22"/>
    </row>
    <row r="41" spans="1:20" x14ac:dyDescent="0.15">
      <c r="M41" s="25"/>
      <c r="N41" s="25"/>
      <c r="O41" s="25"/>
      <c r="P41" s="22"/>
      <c r="Q41" s="22"/>
      <c r="R41" s="22"/>
      <c r="S41" s="22"/>
      <c r="T41" s="22"/>
    </row>
    <row r="42" spans="1:20" x14ac:dyDescent="0.15">
      <c r="M42" s="25"/>
      <c r="N42" s="25"/>
      <c r="O42" s="25"/>
      <c r="P42" s="22"/>
      <c r="Q42" s="22"/>
      <c r="R42" s="22"/>
      <c r="S42" s="22"/>
      <c r="T42" s="22"/>
    </row>
    <row r="43" spans="1:20" x14ac:dyDescent="0.15">
      <c r="M43" s="25"/>
      <c r="N43" s="25"/>
      <c r="O43" s="25"/>
      <c r="P43" s="22"/>
      <c r="Q43" s="22"/>
      <c r="R43" s="22"/>
      <c r="S43" s="22"/>
      <c r="T43" s="22"/>
    </row>
    <row r="44" spans="1:20" x14ac:dyDescent="0.15">
      <c r="M44" s="25"/>
      <c r="N44" s="25"/>
      <c r="O44" s="25"/>
      <c r="P44" s="22"/>
      <c r="Q44" s="22"/>
      <c r="R44" s="22"/>
      <c r="S44" s="22"/>
      <c r="T44" s="22"/>
    </row>
    <row r="45" spans="1:20" ht="15" x14ac:dyDescent="0.2">
      <c r="M45" s="25"/>
      <c r="N45" s="26" t="s">
        <v>23</v>
      </c>
      <c r="O45" s="26"/>
      <c r="P45" s="26"/>
      <c r="Q45" s="26"/>
      <c r="R45" s="26"/>
      <c r="S45" s="26"/>
      <c r="T45" s="26"/>
    </row>
    <row r="46" spans="1:20" ht="15" x14ac:dyDescent="0.2">
      <c r="M46" s="28" t="s">
        <v>24</v>
      </c>
      <c r="N46" s="28"/>
      <c r="O46" s="28"/>
      <c r="P46" s="28"/>
      <c r="Q46" s="28"/>
      <c r="R46" s="28"/>
      <c r="S46" s="28"/>
      <c r="T46" s="28"/>
    </row>
    <row r="47" spans="1:20" x14ac:dyDescent="0.15">
      <c r="M47" s="25"/>
      <c r="N47" s="25"/>
      <c r="O47" s="25"/>
      <c r="P47" s="22"/>
      <c r="Q47" s="22"/>
      <c r="R47" s="22"/>
      <c r="S47" s="22"/>
      <c r="T47" s="22"/>
    </row>
    <row r="48" spans="1:20" x14ac:dyDescent="0.15">
      <c r="M48" s="25"/>
      <c r="N48" s="25"/>
      <c r="O48" s="25"/>
      <c r="P48" s="22"/>
      <c r="Q48" s="22"/>
      <c r="R48" s="22"/>
      <c r="S48" s="22"/>
      <c r="T48" s="22"/>
    </row>
    <row r="49" spans="13:20" x14ac:dyDescent="0.15">
      <c r="M49" s="25"/>
      <c r="N49" s="25"/>
      <c r="O49" s="25"/>
      <c r="P49" s="22"/>
      <c r="Q49" s="22"/>
      <c r="R49" s="22"/>
      <c r="S49" s="22"/>
      <c r="T49" s="22"/>
    </row>
    <row r="50" spans="13:20" x14ac:dyDescent="0.15">
      <c r="M50" s="22"/>
      <c r="N50" s="22"/>
      <c r="O50" s="22"/>
      <c r="P50" s="22"/>
      <c r="Q50" s="22"/>
      <c r="R50" s="22"/>
      <c r="S50" s="22"/>
      <c r="T50" s="22"/>
    </row>
    <row r="51" spans="13:20" x14ac:dyDescent="0.15">
      <c r="M51" s="22"/>
      <c r="N51" s="22"/>
      <c r="O51" s="22"/>
      <c r="P51" s="22"/>
      <c r="Q51" s="22"/>
      <c r="R51" s="22"/>
      <c r="S51" s="22"/>
      <c r="T51" s="22"/>
    </row>
    <row r="52" spans="13:20" x14ac:dyDescent="0.15">
      <c r="M52" s="22"/>
      <c r="N52" s="22"/>
      <c r="O52" s="22"/>
      <c r="P52" s="22"/>
      <c r="Q52" s="22"/>
      <c r="R52" s="22"/>
      <c r="S52" s="22"/>
      <c r="T52" s="22"/>
    </row>
    <row r="53" spans="13:20" x14ac:dyDescent="0.15">
      <c r="M53" s="22"/>
      <c r="N53" s="22"/>
      <c r="O53" s="22"/>
      <c r="P53" s="22"/>
      <c r="Q53" s="22"/>
      <c r="R53" s="22"/>
      <c r="S53" s="22"/>
      <c r="T53" s="22"/>
    </row>
    <row r="54" spans="13:20" x14ac:dyDescent="0.15">
      <c r="M54" s="22"/>
      <c r="N54" s="22"/>
      <c r="O54" s="22"/>
      <c r="P54" s="22"/>
      <c r="Q54" s="22"/>
      <c r="R54" s="22"/>
      <c r="S54" s="22"/>
      <c r="T54" s="22"/>
    </row>
    <row r="55" spans="13:20" x14ac:dyDescent="0.15">
      <c r="M55" s="22"/>
      <c r="N55" s="22"/>
      <c r="O55" s="22"/>
      <c r="P55" s="22"/>
      <c r="Q55" s="22"/>
      <c r="R55" s="22"/>
      <c r="S55" s="22"/>
      <c r="T55" s="22"/>
    </row>
    <row r="56" spans="13:20" x14ac:dyDescent="0.15">
      <c r="M56" s="22"/>
      <c r="N56" s="22"/>
      <c r="O56" s="22"/>
      <c r="P56" s="22"/>
      <c r="Q56" s="22"/>
      <c r="R56" s="22"/>
      <c r="S56" s="22"/>
      <c r="T56" s="22"/>
    </row>
    <row r="57" spans="13:20" x14ac:dyDescent="0.15">
      <c r="M57" s="22"/>
      <c r="N57" s="22"/>
      <c r="O57" s="22"/>
      <c r="P57" s="22"/>
      <c r="Q57" s="22"/>
      <c r="R57" s="22"/>
      <c r="S57" s="22"/>
      <c r="T57" s="22"/>
    </row>
    <row r="58" spans="13:20" x14ac:dyDescent="0.15">
      <c r="M58" s="22"/>
      <c r="N58" s="22"/>
      <c r="O58" s="22"/>
      <c r="P58" s="22"/>
      <c r="Q58" s="22"/>
      <c r="R58" s="22"/>
      <c r="S58" s="22"/>
      <c r="T58" s="22"/>
    </row>
    <row r="59" spans="13:20" x14ac:dyDescent="0.15">
      <c r="M59" s="22"/>
      <c r="N59" s="22"/>
      <c r="O59" s="22"/>
      <c r="P59" s="22"/>
      <c r="Q59" s="22"/>
      <c r="R59" s="22"/>
      <c r="S59" s="22"/>
      <c r="T59" s="22"/>
    </row>
    <row r="60" spans="13:20" x14ac:dyDescent="0.15">
      <c r="M60" s="22"/>
      <c r="N60" s="22"/>
      <c r="O60" s="22"/>
      <c r="P60" s="22"/>
      <c r="Q60" s="22"/>
      <c r="R60" s="22"/>
      <c r="S60" s="22"/>
      <c r="T60" s="22"/>
    </row>
    <row r="61" spans="13:20" x14ac:dyDescent="0.15">
      <c r="M61" s="22"/>
      <c r="N61" s="22"/>
      <c r="O61" s="22"/>
      <c r="P61" s="22"/>
      <c r="Q61" s="22"/>
      <c r="R61" s="22"/>
      <c r="S61" s="22"/>
      <c r="T61" s="22"/>
    </row>
    <row r="62" spans="13:20" x14ac:dyDescent="0.15">
      <c r="M62" s="22"/>
      <c r="N62" s="22"/>
      <c r="O62" s="22"/>
      <c r="P62" s="22"/>
      <c r="Q62" s="22"/>
      <c r="R62" s="22"/>
      <c r="S62" s="22"/>
      <c r="T62" s="22"/>
    </row>
    <row r="63" spans="13:20" x14ac:dyDescent="0.15">
      <c r="M63" s="22"/>
      <c r="N63" s="22"/>
      <c r="O63" s="22"/>
      <c r="P63" s="22"/>
      <c r="Q63" s="22"/>
      <c r="R63" s="22"/>
      <c r="S63" s="22"/>
      <c r="T63" s="22"/>
    </row>
    <row r="64" spans="13:20" x14ac:dyDescent="0.15">
      <c r="M64" s="22"/>
      <c r="N64" s="22"/>
      <c r="O64" s="22"/>
      <c r="P64" s="22"/>
      <c r="Q64" s="22"/>
      <c r="R64" s="22"/>
      <c r="S64" s="22"/>
      <c r="T64" s="22"/>
    </row>
    <row r="65" spans="13:20" x14ac:dyDescent="0.15">
      <c r="M65" s="22"/>
      <c r="N65" s="22"/>
      <c r="O65" s="22"/>
      <c r="P65" s="22"/>
      <c r="Q65" s="22"/>
      <c r="R65" s="22"/>
      <c r="S65" s="22"/>
      <c r="T65" s="22"/>
    </row>
    <row r="66" spans="13:20" x14ac:dyDescent="0.15">
      <c r="M66" s="22"/>
      <c r="N66" s="22"/>
      <c r="O66" s="22"/>
      <c r="P66" s="22"/>
      <c r="Q66" s="22"/>
      <c r="R66" s="22"/>
      <c r="S66" s="22"/>
      <c r="T66" s="22"/>
    </row>
    <row r="67" spans="13:20" x14ac:dyDescent="0.15">
      <c r="M67" s="22"/>
      <c r="N67" s="22"/>
      <c r="O67" s="22"/>
      <c r="P67" s="22"/>
      <c r="Q67" s="22"/>
      <c r="R67" s="22"/>
      <c r="S67" s="22"/>
      <c r="T67" s="22"/>
    </row>
    <row r="68" spans="13:20" x14ac:dyDescent="0.15">
      <c r="M68" s="22"/>
      <c r="N68" s="22"/>
      <c r="O68" s="22"/>
      <c r="P68" s="22"/>
      <c r="Q68" s="22"/>
      <c r="R68" s="22"/>
      <c r="S68" s="22"/>
      <c r="T68" s="22"/>
    </row>
    <row r="69" spans="13:20" x14ac:dyDescent="0.15">
      <c r="M69" s="22"/>
      <c r="N69" s="22"/>
      <c r="O69" s="22"/>
      <c r="P69" s="22"/>
      <c r="Q69" s="22"/>
      <c r="R69" s="22"/>
      <c r="S69" s="22"/>
      <c r="T69" s="22"/>
    </row>
    <row r="70" spans="13:20" x14ac:dyDescent="0.15">
      <c r="M70" s="22"/>
      <c r="N70" s="22"/>
      <c r="O70" s="22"/>
      <c r="P70" s="22"/>
      <c r="Q70" s="22"/>
      <c r="R70" s="22"/>
      <c r="S70" s="22"/>
      <c r="T70" s="22"/>
    </row>
    <row r="71" spans="13:20" x14ac:dyDescent="0.15">
      <c r="M71" s="22"/>
      <c r="N71" s="22"/>
      <c r="O71" s="22"/>
      <c r="P71" s="22"/>
      <c r="Q71" s="22"/>
      <c r="R71" s="22"/>
      <c r="S71" s="22"/>
      <c r="T71" s="22"/>
    </row>
    <row r="72" spans="13:20" x14ac:dyDescent="0.15">
      <c r="M72" s="22"/>
      <c r="N72" s="22"/>
      <c r="O72" s="22"/>
      <c r="P72" s="22"/>
      <c r="Q72" s="22"/>
      <c r="R72" s="22"/>
      <c r="S72" s="22"/>
      <c r="T72" s="22"/>
    </row>
    <row r="73" spans="13:20" x14ac:dyDescent="0.15">
      <c r="M73" s="22"/>
      <c r="N73" s="22"/>
      <c r="O73" s="22"/>
      <c r="P73" s="22"/>
      <c r="Q73" s="22"/>
      <c r="R73" s="22"/>
      <c r="S73" s="22"/>
      <c r="T73" s="22"/>
    </row>
    <row r="74" spans="13:20" x14ac:dyDescent="0.15">
      <c r="M74" s="22"/>
      <c r="N74" s="22"/>
      <c r="O74" s="22"/>
      <c r="P74" s="22"/>
      <c r="Q74" s="22"/>
      <c r="R74" s="22"/>
      <c r="S74" s="22"/>
      <c r="T74" s="22"/>
    </row>
    <row r="75" spans="13:20" x14ac:dyDescent="0.15">
      <c r="M75" s="22"/>
      <c r="N75" s="22"/>
      <c r="O75" s="22"/>
      <c r="P75" s="22"/>
      <c r="Q75" s="22"/>
      <c r="R75" s="22"/>
      <c r="S75" s="22"/>
      <c r="T75" s="22"/>
    </row>
    <row r="76" spans="13:20" x14ac:dyDescent="0.15">
      <c r="M76" s="22"/>
      <c r="N76" s="22"/>
      <c r="O76" s="22"/>
      <c r="P76" s="22"/>
      <c r="Q76" s="22"/>
      <c r="R76" s="22"/>
      <c r="S76" s="22"/>
      <c r="T76" s="22"/>
    </row>
    <row r="77" spans="13:20" x14ac:dyDescent="0.15">
      <c r="M77" s="22"/>
      <c r="N77" s="22"/>
      <c r="O77" s="22"/>
      <c r="P77" s="22"/>
      <c r="Q77" s="22"/>
      <c r="R77" s="22"/>
      <c r="S77" s="22"/>
      <c r="T77" s="22"/>
    </row>
    <row r="78" spans="13:20" x14ac:dyDescent="0.15">
      <c r="M78" s="22"/>
      <c r="N78" s="22"/>
      <c r="O78" s="22"/>
      <c r="P78" s="22"/>
      <c r="Q78" s="22"/>
      <c r="R78" s="22"/>
      <c r="S78" s="22"/>
      <c r="T78" s="22"/>
    </row>
    <row r="79" spans="13:20" x14ac:dyDescent="0.15">
      <c r="M79" s="22"/>
      <c r="N79" s="22"/>
      <c r="O79" s="22"/>
      <c r="P79" s="22"/>
      <c r="Q79" s="22"/>
      <c r="R79" s="22"/>
      <c r="S79" s="22"/>
      <c r="T79" s="22"/>
    </row>
    <row r="80" spans="13:20" x14ac:dyDescent="0.15">
      <c r="M80" s="22"/>
      <c r="N80" s="22"/>
      <c r="O80" s="22"/>
      <c r="P80" s="22"/>
      <c r="Q80" s="22"/>
      <c r="R80" s="22"/>
      <c r="S80" s="22"/>
      <c r="T80" s="22"/>
    </row>
    <row r="81" spans="13:20" x14ac:dyDescent="0.15">
      <c r="M81" s="22"/>
      <c r="N81" s="22"/>
      <c r="O81" s="22"/>
      <c r="P81" s="22"/>
      <c r="Q81" s="22"/>
      <c r="R81" s="22"/>
      <c r="S81" s="22"/>
      <c r="T81" s="22"/>
    </row>
    <row r="82" spans="13:20" x14ac:dyDescent="0.15">
      <c r="M82" s="22"/>
      <c r="N82" s="22"/>
      <c r="O82" s="22"/>
      <c r="P82" s="22"/>
      <c r="Q82" s="22"/>
      <c r="R82" s="22"/>
      <c r="S82" s="22"/>
      <c r="T82" s="22"/>
    </row>
    <row r="83" spans="13:20" x14ac:dyDescent="0.15">
      <c r="M83" s="22"/>
      <c r="N83" s="22"/>
      <c r="O83" s="22"/>
      <c r="P83" s="22"/>
      <c r="Q83" s="22"/>
      <c r="R83" s="22"/>
      <c r="S83" s="22"/>
      <c r="T83" s="22"/>
    </row>
    <row r="84" spans="13:20" x14ac:dyDescent="0.15">
      <c r="M84" s="22"/>
      <c r="N84" s="22"/>
      <c r="O84" s="22"/>
      <c r="P84" s="22"/>
      <c r="Q84" s="22"/>
      <c r="R84" s="22"/>
      <c r="S84" s="22"/>
      <c r="T84" s="22"/>
    </row>
    <row r="85" spans="13:20" x14ac:dyDescent="0.15">
      <c r="M85" s="22"/>
      <c r="N85" s="22"/>
      <c r="O85" s="22"/>
      <c r="P85" s="22"/>
      <c r="Q85" s="22"/>
      <c r="R85" s="22"/>
      <c r="S85" s="22"/>
      <c r="T85" s="22"/>
    </row>
    <row r="86" spans="13:20" x14ac:dyDescent="0.15">
      <c r="M86" s="22"/>
      <c r="N86" s="22"/>
      <c r="O86" s="22"/>
      <c r="P86" s="22"/>
      <c r="Q86" s="22"/>
      <c r="R86" s="22"/>
      <c r="S86" s="22"/>
      <c r="T86" s="22"/>
    </row>
    <row r="87" spans="13:20" x14ac:dyDescent="0.15">
      <c r="M87" s="22"/>
      <c r="N87" s="22"/>
      <c r="O87" s="22"/>
      <c r="P87" s="22"/>
      <c r="Q87" s="22"/>
      <c r="R87" s="22"/>
      <c r="S87" s="22"/>
      <c r="T87" s="22"/>
    </row>
    <row r="88" spans="13:20" x14ac:dyDescent="0.15">
      <c r="M88" s="22"/>
      <c r="N88" s="22"/>
      <c r="O88" s="22"/>
      <c r="P88" s="22"/>
      <c r="Q88" s="22"/>
      <c r="R88" s="22"/>
      <c r="S88" s="22"/>
      <c r="T88" s="22"/>
    </row>
    <row r="89" spans="13:20" x14ac:dyDescent="0.15">
      <c r="M89" s="22"/>
      <c r="N89" s="22"/>
      <c r="O89" s="22"/>
      <c r="P89" s="22"/>
      <c r="Q89" s="22"/>
      <c r="R89" s="22"/>
      <c r="S89" s="22"/>
      <c r="T89" s="22"/>
    </row>
    <row r="90" spans="13:20" x14ac:dyDescent="0.15">
      <c r="M90" s="22"/>
      <c r="N90" s="22"/>
      <c r="O90" s="22"/>
      <c r="P90" s="22"/>
      <c r="Q90" s="22"/>
      <c r="R90" s="22"/>
      <c r="S90" s="22"/>
      <c r="T90" s="22"/>
    </row>
    <row r="91" spans="13:20" x14ac:dyDescent="0.15">
      <c r="M91" s="22"/>
      <c r="N91" s="22"/>
      <c r="O91" s="22"/>
      <c r="P91" s="22"/>
      <c r="Q91" s="22"/>
      <c r="R91" s="22"/>
      <c r="S91" s="22"/>
      <c r="T91" s="22"/>
    </row>
    <row r="92" spans="13:20" x14ac:dyDescent="0.15">
      <c r="M92" s="22"/>
      <c r="N92" s="22"/>
      <c r="O92" s="22"/>
      <c r="P92" s="22"/>
      <c r="Q92" s="22"/>
      <c r="R92" s="22"/>
      <c r="S92" s="22"/>
      <c r="T92" s="22"/>
    </row>
    <row r="93" spans="13:20" x14ac:dyDescent="0.15">
      <c r="M93" s="22"/>
      <c r="N93" s="22"/>
      <c r="O93" s="22"/>
      <c r="P93" s="22"/>
      <c r="Q93" s="22"/>
      <c r="R93" s="22"/>
      <c r="S93" s="22"/>
      <c r="T93" s="22"/>
    </row>
    <row r="94" spans="13:20" x14ac:dyDescent="0.15">
      <c r="M94" s="22"/>
      <c r="N94" s="22"/>
      <c r="O94" s="22"/>
      <c r="P94" s="22"/>
      <c r="Q94" s="22"/>
      <c r="R94" s="22"/>
      <c r="S94" s="22"/>
      <c r="T94" s="22"/>
    </row>
    <row r="95" spans="13:20" x14ac:dyDescent="0.15">
      <c r="M95" s="22"/>
      <c r="N95" s="22"/>
      <c r="O95" s="22"/>
      <c r="P95" s="22"/>
      <c r="Q95" s="22"/>
      <c r="R95" s="22"/>
      <c r="S95" s="22"/>
      <c r="T95" s="22"/>
    </row>
    <row r="96" spans="13:20" x14ac:dyDescent="0.15">
      <c r="M96" s="22"/>
      <c r="N96" s="22"/>
      <c r="O96" s="22"/>
      <c r="P96" s="22"/>
      <c r="Q96" s="22"/>
      <c r="R96" s="22"/>
      <c r="S96" s="22"/>
      <c r="T96" s="22"/>
    </row>
    <row r="97" spans="13:20" x14ac:dyDescent="0.15">
      <c r="M97" s="22"/>
      <c r="N97" s="22"/>
      <c r="O97" s="22"/>
      <c r="P97" s="22"/>
      <c r="Q97" s="22"/>
      <c r="R97" s="22"/>
      <c r="S97" s="22"/>
      <c r="T97" s="22"/>
    </row>
    <row r="98" spans="13:20" x14ac:dyDescent="0.15">
      <c r="M98" s="22"/>
      <c r="N98" s="22"/>
      <c r="O98" s="22"/>
      <c r="P98" s="22"/>
      <c r="Q98" s="22"/>
      <c r="R98" s="22"/>
      <c r="S98" s="22"/>
      <c r="T98" s="22"/>
    </row>
    <row r="99" spans="13:20" x14ac:dyDescent="0.15">
      <c r="M99" s="22"/>
      <c r="N99" s="22"/>
      <c r="O99" s="22"/>
      <c r="P99" s="22"/>
      <c r="Q99" s="22"/>
      <c r="R99" s="22"/>
      <c r="S99" s="22"/>
      <c r="T99" s="22"/>
    </row>
    <row r="100" spans="13:20" x14ac:dyDescent="0.15">
      <c r="M100" s="22"/>
      <c r="N100" s="22"/>
      <c r="O100" s="22"/>
      <c r="P100" s="22"/>
      <c r="Q100" s="22"/>
      <c r="R100" s="22"/>
      <c r="S100" s="22"/>
      <c r="T100" s="22"/>
    </row>
    <row r="101" spans="13:20" x14ac:dyDescent="0.15">
      <c r="M101" s="22"/>
      <c r="N101" s="22"/>
      <c r="O101" s="22"/>
      <c r="P101" s="22"/>
      <c r="Q101" s="22"/>
      <c r="R101" s="22"/>
      <c r="S101" s="22"/>
      <c r="T101" s="22"/>
    </row>
    <row r="102" spans="13:20" x14ac:dyDescent="0.15">
      <c r="M102" s="22"/>
      <c r="N102" s="22"/>
      <c r="O102" s="22"/>
      <c r="P102" s="22"/>
      <c r="Q102" s="22"/>
      <c r="R102" s="22"/>
      <c r="S102" s="22"/>
      <c r="T102" s="22"/>
    </row>
    <row r="103" spans="13:20" x14ac:dyDescent="0.15">
      <c r="M103" s="22"/>
      <c r="N103" s="22"/>
      <c r="O103" s="22"/>
      <c r="P103" s="22"/>
      <c r="Q103" s="22"/>
      <c r="R103" s="22"/>
      <c r="S103" s="22"/>
      <c r="T103" s="22"/>
    </row>
    <row r="104" spans="13:20" x14ac:dyDescent="0.15">
      <c r="M104" s="22"/>
      <c r="N104" s="22"/>
      <c r="O104" s="22"/>
      <c r="P104" s="22"/>
      <c r="Q104" s="22"/>
      <c r="R104" s="22"/>
      <c r="S104" s="22"/>
      <c r="T104" s="22"/>
    </row>
    <row r="105" spans="13:20" x14ac:dyDescent="0.15">
      <c r="M105" s="22"/>
      <c r="N105" s="22"/>
      <c r="O105" s="22"/>
      <c r="P105" s="22"/>
      <c r="Q105" s="22"/>
      <c r="R105" s="22"/>
      <c r="S105" s="22"/>
      <c r="T105" s="22"/>
    </row>
    <row r="106" spans="13:20" x14ac:dyDescent="0.15">
      <c r="M106" s="22"/>
      <c r="N106" s="22"/>
      <c r="O106" s="22"/>
      <c r="P106" s="22"/>
      <c r="Q106" s="22"/>
      <c r="R106" s="22"/>
      <c r="S106" s="22"/>
      <c r="T106" s="22"/>
    </row>
    <row r="107" spans="13:20" x14ac:dyDescent="0.15">
      <c r="M107" s="22"/>
      <c r="N107" s="22"/>
      <c r="O107" s="22"/>
      <c r="P107" s="22"/>
      <c r="Q107" s="22"/>
      <c r="R107" s="22"/>
      <c r="S107" s="22"/>
      <c r="T107" s="22"/>
    </row>
    <row r="108" spans="13:20" x14ac:dyDescent="0.15">
      <c r="M108" s="22"/>
      <c r="N108" s="22"/>
      <c r="O108" s="22"/>
      <c r="P108" s="22"/>
      <c r="Q108" s="22"/>
      <c r="R108" s="22"/>
      <c r="S108" s="22"/>
      <c r="T108" s="22"/>
    </row>
    <row r="109" spans="13:20" x14ac:dyDescent="0.15">
      <c r="M109" s="22"/>
      <c r="N109" s="22"/>
      <c r="O109" s="22"/>
      <c r="P109" s="22"/>
      <c r="Q109" s="22"/>
      <c r="R109" s="22"/>
      <c r="S109" s="22"/>
      <c r="T109" s="22"/>
    </row>
    <row r="110" spans="13:20" x14ac:dyDescent="0.15">
      <c r="M110" s="22"/>
      <c r="N110" s="22"/>
      <c r="O110" s="22"/>
      <c r="P110" s="22"/>
      <c r="Q110" s="22"/>
      <c r="R110" s="22"/>
      <c r="S110" s="22"/>
      <c r="T110" s="22"/>
    </row>
    <row r="111" spans="13:20" x14ac:dyDescent="0.15">
      <c r="M111" s="22"/>
      <c r="N111" s="22"/>
      <c r="O111" s="22"/>
      <c r="P111" s="22"/>
      <c r="Q111" s="22"/>
      <c r="R111" s="22"/>
      <c r="S111" s="22"/>
      <c r="T111" s="22"/>
    </row>
    <row r="112" spans="13:20" x14ac:dyDescent="0.15">
      <c r="M112" s="22"/>
      <c r="N112" s="22"/>
      <c r="O112" s="22"/>
      <c r="P112" s="22"/>
      <c r="Q112" s="22"/>
      <c r="R112" s="22"/>
      <c r="S112" s="22"/>
      <c r="T112" s="22"/>
    </row>
    <row r="113" spans="13:20" x14ac:dyDescent="0.15">
      <c r="M113" s="22"/>
      <c r="N113" s="22"/>
      <c r="O113" s="22"/>
      <c r="P113" s="22"/>
      <c r="Q113" s="22"/>
      <c r="R113" s="22"/>
      <c r="S113" s="22"/>
      <c r="T113" s="22"/>
    </row>
    <row r="114" spans="13:20" x14ac:dyDescent="0.15">
      <c r="M114" s="22"/>
      <c r="N114" s="22"/>
      <c r="O114" s="22"/>
      <c r="P114" s="22"/>
      <c r="Q114" s="22"/>
      <c r="R114" s="22"/>
      <c r="S114" s="22"/>
      <c r="T114" s="22"/>
    </row>
    <row r="115" spans="13:20" x14ac:dyDescent="0.15">
      <c r="M115" s="22"/>
      <c r="N115" s="22"/>
      <c r="O115" s="22"/>
      <c r="P115" s="22"/>
      <c r="Q115" s="22"/>
      <c r="R115" s="22"/>
      <c r="S115" s="22"/>
      <c r="T115" s="22"/>
    </row>
    <row r="116" spans="13:20" x14ac:dyDescent="0.15">
      <c r="M116" s="22"/>
      <c r="N116" s="22"/>
      <c r="O116" s="22"/>
      <c r="P116" s="22"/>
      <c r="Q116" s="22"/>
      <c r="R116" s="22"/>
      <c r="S116" s="22"/>
      <c r="T116" s="22"/>
    </row>
    <row r="117" spans="13:20" x14ac:dyDescent="0.15">
      <c r="M117" s="22"/>
      <c r="N117" s="22"/>
      <c r="O117" s="22"/>
      <c r="P117" s="22"/>
      <c r="Q117" s="22"/>
      <c r="R117" s="22"/>
      <c r="S117" s="22"/>
      <c r="T117" s="22"/>
    </row>
    <row r="118" spans="13:20" x14ac:dyDescent="0.15">
      <c r="M118" s="22"/>
      <c r="N118" s="22"/>
      <c r="O118" s="22"/>
      <c r="P118" s="22"/>
      <c r="Q118" s="22"/>
      <c r="R118" s="22"/>
      <c r="S118" s="22"/>
      <c r="T118" s="22"/>
    </row>
    <row r="119" spans="13:20" x14ac:dyDescent="0.15">
      <c r="M119" s="22"/>
      <c r="N119" s="22"/>
      <c r="O119" s="22"/>
      <c r="P119" s="22"/>
      <c r="Q119" s="22"/>
      <c r="R119" s="22"/>
      <c r="S119" s="22"/>
      <c r="T119" s="22"/>
    </row>
    <row r="120" spans="13:20" x14ac:dyDescent="0.15">
      <c r="M120" s="22"/>
      <c r="N120" s="22"/>
      <c r="O120" s="22"/>
      <c r="P120" s="22"/>
      <c r="Q120" s="22"/>
      <c r="R120" s="22"/>
      <c r="S120" s="22"/>
      <c r="T120" s="22"/>
    </row>
    <row r="121" spans="13:20" x14ac:dyDescent="0.15">
      <c r="M121" s="22"/>
      <c r="N121" s="22"/>
      <c r="O121" s="22"/>
      <c r="P121" s="22"/>
      <c r="Q121" s="22"/>
      <c r="R121" s="22"/>
      <c r="S121" s="22"/>
      <c r="T121" s="22"/>
    </row>
    <row r="122" spans="13:20" x14ac:dyDescent="0.15">
      <c r="M122" s="22"/>
      <c r="N122" s="22"/>
      <c r="O122" s="22"/>
      <c r="P122" s="22"/>
      <c r="Q122" s="22"/>
      <c r="R122" s="22"/>
      <c r="S122" s="22"/>
      <c r="T122" s="22"/>
    </row>
    <row r="123" spans="13:20" x14ac:dyDescent="0.15">
      <c r="M123" s="22"/>
      <c r="N123" s="22"/>
      <c r="O123" s="22"/>
      <c r="P123" s="22"/>
      <c r="Q123" s="22"/>
      <c r="R123" s="22"/>
      <c r="S123" s="22"/>
      <c r="T123" s="22"/>
    </row>
    <row r="124" spans="13:20" x14ac:dyDescent="0.15">
      <c r="M124" s="22"/>
      <c r="N124" s="22"/>
      <c r="O124" s="22"/>
      <c r="P124" s="22"/>
      <c r="Q124" s="22"/>
      <c r="R124" s="22"/>
      <c r="S124" s="22"/>
      <c r="T124" s="22"/>
    </row>
    <row r="125" spans="13:20" x14ac:dyDescent="0.15">
      <c r="M125" s="22"/>
      <c r="N125" s="22"/>
      <c r="O125" s="22"/>
      <c r="P125" s="22"/>
      <c r="Q125" s="22"/>
      <c r="R125" s="22"/>
      <c r="S125" s="22"/>
      <c r="T125" s="22"/>
    </row>
    <row r="126" spans="13:20" x14ac:dyDescent="0.15">
      <c r="M126" s="22"/>
      <c r="N126" s="22"/>
      <c r="O126" s="22"/>
      <c r="P126" s="22"/>
      <c r="Q126" s="22"/>
      <c r="R126" s="22"/>
      <c r="S126" s="22"/>
      <c r="T126" s="22"/>
    </row>
    <row r="127" spans="13:20" x14ac:dyDescent="0.15">
      <c r="M127" s="22"/>
      <c r="N127" s="22"/>
      <c r="O127" s="22"/>
      <c r="P127" s="22"/>
      <c r="Q127" s="22"/>
      <c r="R127" s="22"/>
      <c r="S127" s="22"/>
      <c r="T127" s="22"/>
    </row>
    <row r="128" spans="13:20" x14ac:dyDescent="0.15">
      <c r="M128" s="22"/>
      <c r="N128" s="22"/>
      <c r="O128" s="22"/>
      <c r="P128" s="22"/>
      <c r="Q128" s="22"/>
      <c r="R128" s="22"/>
      <c r="S128" s="22"/>
      <c r="T128" s="22"/>
    </row>
    <row r="129" spans="13:20" x14ac:dyDescent="0.15">
      <c r="M129" s="22"/>
      <c r="N129" s="22"/>
      <c r="O129" s="22"/>
      <c r="P129" s="22"/>
      <c r="Q129" s="22"/>
      <c r="R129" s="22"/>
      <c r="S129" s="22"/>
      <c r="T129" s="22"/>
    </row>
    <row r="130" spans="13:20" x14ac:dyDescent="0.15">
      <c r="M130" s="22"/>
      <c r="N130" s="22"/>
      <c r="O130" s="22"/>
      <c r="P130" s="22"/>
      <c r="Q130" s="22"/>
      <c r="R130" s="22"/>
      <c r="S130" s="22"/>
      <c r="T130" s="22"/>
    </row>
    <row r="131" spans="13:20" x14ac:dyDescent="0.15">
      <c r="M131" s="22"/>
      <c r="N131" s="22"/>
      <c r="O131" s="22"/>
      <c r="P131" s="22"/>
      <c r="Q131" s="22"/>
      <c r="R131" s="22"/>
      <c r="S131" s="22"/>
      <c r="T131" s="22"/>
    </row>
    <row r="132" spans="13:20" x14ac:dyDescent="0.15">
      <c r="M132" s="22"/>
      <c r="N132" s="22"/>
      <c r="O132" s="22"/>
      <c r="P132" s="22"/>
      <c r="Q132" s="22"/>
      <c r="R132" s="22"/>
      <c r="S132" s="22"/>
      <c r="T132" s="22"/>
    </row>
    <row r="133" spans="13:20" x14ac:dyDescent="0.15">
      <c r="M133" s="22"/>
      <c r="N133" s="22"/>
      <c r="O133" s="22"/>
      <c r="P133" s="22"/>
      <c r="Q133" s="22"/>
      <c r="R133" s="22"/>
      <c r="S133" s="22"/>
      <c r="T133" s="22"/>
    </row>
    <row r="134" spans="13:20" x14ac:dyDescent="0.15">
      <c r="M134" s="22"/>
      <c r="N134" s="22"/>
      <c r="O134" s="22"/>
      <c r="P134" s="22"/>
      <c r="Q134" s="22"/>
      <c r="R134" s="22"/>
      <c r="S134" s="22"/>
      <c r="T134" s="22"/>
    </row>
    <row r="135" spans="13:20" x14ac:dyDescent="0.15">
      <c r="M135" s="22"/>
      <c r="N135" s="22"/>
      <c r="O135" s="22"/>
      <c r="P135" s="22"/>
      <c r="Q135" s="22"/>
      <c r="R135" s="22"/>
      <c r="S135" s="22"/>
      <c r="T135" s="22"/>
    </row>
    <row r="136" spans="13:20" x14ac:dyDescent="0.15">
      <c r="M136" s="22"/>
      <c r="N136" s="22"/>
      <c r="O136" s="22"/>
      <c r="P136" s="22"/>
      <c r="Q136" s="22"/>
      <c r="R136" s="22"/>
      <c r="S136" s="22"/>
      <c r="T136" s="22"/>
    </row>
    <row r="137" spans="13:20" x14ac:dyDescent="0.15">
      <c r="M137" s="22"/>
      <c r="N137" s="22"/>
      <c r="O137" s="22"/>
      <c r="P137" s="22"/>
      <c r="Q137" s="22"/>
      <c r="R137" s="22"/>
      <c r="S137" s="22"/>
      <c r="T137" s="22"/>
    </row>
    <row r="138" spans="13:20" x14ac:dyDescent="0.15">
      <c r="M138" s="22"/>
      <c r="N138" s="22"/>
      <c r="O138" s="22"/>
      <c r="P138" s="22"/>
      <c r="Q138" s="22"/>
      <c r="R138" s="22"/>
      <c r="S138" s="22"/>
      <c r="T138" s="22"/>
    </row>
    <row r="139" spans="13:20" x14ac:dyDescent="0.15">
      <c r="M139" s="22"/>
      <c r="N139" s="22"/>
      <c r="O139" s="22"/>
      <c r="P139" s="22"/>
      <c r="Q139" s="22"/>
      <c r="R139" s="22"/>
      <c r="S139" s="22"/>
      <c r="T139" s="22"/>
    </row>
    <row r="140" spans="13:20" x14ac:dyDescent="0.15">
      <c r="M140" s="22"/>
      <c r="N140" s="22"/>
      <c r="O140" s="22"/>
      <c r="P140" s="22"/>
      <c r="Q140" s="22"/>
      <c r="R140" s="22"/>
      <c r="S140" s="22"/>
      <c r="T140" s="22"/>
    </row>
    <row r="141" spans="13:20" x14ac:dyDescent="0.15">
      <c r="M141" s="22"/>
      <c r="N141" s="22"/>
      <c r="O141" s="22"/>
      <c r="P141" s="22"/>
      <c r="Q141" s="22"/>
      <c r="R141" s="22"/>
      <c r="S141" s="22"/>
      <c r="T141" s="22"/>
    </row>
    <row r="142" spans="13:20" x14ac:dyDescent="0.15">
      <c r="M142" s="22"/>
      <c r="N142" s="22"/>
      <c r="O142" s="22"/>
      <c r="P142" s="22"/>
      <c r="Q142" s="22"/>
      <c r="R142" s="22"/>
      <c r="S142" s="22"/>
      <c r="T142" s="22"/>
    </row>
    <row r="143" spans="13:20" x14ac:dyDescent="0.15">
      <c r="M143" s="22"/>
      <c r="N143" s="22"/>
      <c r="O143" s="22"/>
      <c r="P143" s="22"/>
      <c r="Q143" s="22"/>
      <c r="R143" s="22"/>
      <c r="S143" s="22"/>
      <c r="T143" s="22"/>
    </row>
    <row r="144" spans="13:20" x14ac:dyDescent="0.15">
      <c r="M144" s="22"/>
      <c r="N144" s="22"/>
      <c r="O144" s="22"/>
      <c r="P144" s="22"/>
      <c r="Q144" s="22"/>
      <c r="R144" s="22"/>
      <c r="S144" s="22"/>
      <c r="T144" s="22"/>
    </row>
    <row r="145" spans="13:20" x14ac:dyDescent="0.15">
      <c r="M145" s="22"/>
      <c r="N145" s="22"/>
      <c r="O145" s="22"/>
      <c r="P145" s="22"/>
      <c r="Q145" s="22"/>
      <c r="R145" s="22"/>
      <c r="S145" s="22"/>
      <c r="T145" s="22"/>
    </row>
    <row r="146" spans="13:20" x14ac:dyDescent="0.15">
      <c r="M146" s="22"/>
      <c r="N146" s="22"/>
      <c r="O146" s="22"/>
      <c r="P146" s="22"/>
      <c r="Q146" s="22"/>
      <c r="R146" s="22"/>
      <c r="S146" s="22"/>
      <c r="T146" s="22"/>
    </row>
    <row r="147" spans="13:20" x14ac:dyDescent="0.15">
      <c r="M147" s="22"/>
      <c r="N147" s="22"/>
      <c r="O147" s="22"/>
      <c r="P147" s="22"/>
      <c r="Q147" s="22"/>
      <c r="R147" s="22"/>
      <c r="S147" s="22"/>
      <c r="T147" s="22"/>
    </row>
    <row r="148" spans="13:20" x14ac:dyDescent="0.15">
      <c r="M148" s="22"/>
      <c r="N148" s="22"/>
      <c r="O148" s="22"/>
      <c r="P148" s="22"/>
      <c r="Q148" s="22"/>
      <c r="R148" s="22"/>
      <c r="S148" s="22"/>
      <c r="T148" s="22"/>
    </row>
    <row r="149" spans="13:20" x14ac:dyDescent="0.15">
      <c r="M149" s="22"/>
      <c r="N149" s="22"/>
      <c r="O149" s="22"/>
      <c r="P149" s="22"/>
      <c r="Q149" s="22"/>
      <c r="R149" s="22"/>
      <c r="S149" s="22"/>
      <c r="T149" s="22"/>
    </row>
    <row r="150" spans="13:20" x14ac:dyDescent="0.15">
      <c r="M150" s="22"/>
      <c r="N150" s="22"/>
      <c r="O150" s="22"/>
      <c r="P150" s="22"/>
      <c r="Q150" s="22"/>
      <c r="R150" s="22"/>
      <c r="S150" s="22"/>
      <c r="T150" s="22"/>
    </row>
    <row r="151" spans="13:20" x14ac:dyDescent="0.15">
      <c r="M151" s="22"/>
      <c r="N151" s="22"/>
      <c r="O151" s="22"/>
      <c r="P151" s="22"/>
      <c r="Q151" s="22"/>
      <c r="R151" s="22"/>
      <c r="S151" s="22"/>
      <c r="T151" s="22"/>
    </row>
    <row r="152" spans="13:20" x14ac:dyDescent="0.15">
      <c r="M152" s="22"/>
      <c r="N152" s="22"/>
      <c r="O152" s="22"/>
      <c r="P152" s="22"/>
      <c r="Q152" s="22"/>
      <c r="R152" s="22"/>
      <c r="S152" s="22"/>
      <c r="T152" s="22"/>
    </row>
    <row r="153" spans="13:20" x14ac:dyDescent="0.15">
      <c r="M153" s="22"/>
      <c r="N153" s="22"/>
      <c r="O153" s="22"/>
      <c r="P153" s="22"/>
      <c r="Q153" s="22"/>
      <c r="R153" s="22"/>
      <c r="S153" s="22"/>
      <c r="T153" s="22"/>
    </row>
    <row r="154" spans="13:20" x14ac:dyDescent="0.15">
      <c r="M154" s="22"/>
      <c r="N154" s="22"/>
      <c r="O154" s="22"/>
      <c r="P154" s="22"/>
      <c r="Q154" s="22"/>
      <c r="R154" s="22"/>
      <c r="S154" s="22"/>
      <c r="T154" s="22"/>
    </row>
    <row r="155" spans="13:20" x14ac:dyDescent="0.15">
      <c r="M155" s="22"/>
      <c r="N155" s="22"/>
      <c r="O155" s="22"/>
      <c r="P155" s="22"/>
      <c r="Q155" s="22"/>
      <c r="R155" s="22"/>
      <c r="S155" s="22"/>
      <c r="T155" s="22"/>
    </row>
    <row r="156" spans="13:20" x14ac:dyDescent="0.15">
      <c r="M156" s="22"/>
      <c r="N156" s="22"/>
      <c r="O156" s="22"/>
      <c r="P156" s="22"/>
      <c r="Q156" s="22"/>
      <c r="R156" s="22"/>
      <c r="S156" s="22"/>
      <c r="T156" s="22"/>
    </row>
    <row r="157" spans="13:20" x14ac:dyDescent="0.15">
      <c r="M157" s="22"/>
      <c r="N157" s="22"/>
      <c r="O157" s="22"/>
      <c r="P157" s="22"/>
      <c r="Q157" s="22"/>
      <c r="R157" s="22"/>
      <c r="S157" s="22"/>
      <c r="T157" s="22"/>
    </row>
    <row r="158" spans="13:20" x14ac:dyDescent="0.15">
      <c r="M158" s="22"/>
      <c r="N158" s="22"/>
      <c r="O158" s="22"/>
      <c r="P158" s="22"/>
      <c r="Q158" s="22"/>
      <c r="R158" s="22"/>
      <c r="S158" s="22"/>
      <c r="T158" s="22"/>
    </row>
    <row r="159" spans="13:20" x14ac:dyDescent="0.15">
      <c r="M159" s="22"/>
      <c r="N159" s="22"/>
      <c r="O159" s="22"/>
      <c r="P159" s="22"/>
      <c r="Q159" s="22"/>
      <c r="R159" s="22"/>
      <c r="S159" s="22"/>
      <c r="T159" s="22"/>
    </row>
    <row r="160" spans="13:20" x14ac:dyDescent="0.15">
      <c r="M160" s="22"/>
      <c r="N160" s="22"/>
      <c r="O160" s="22"/>
      <c r="P160" s="22"/>
      <c r="Q160" s="22"/>
      <c r="R160" s="22"/>
      <c r="S160" s="22"/>
      <c r="T160" s="22"/>
    </row>
    <row r="161" spans="13:20" x14ac:dyDescent="0.15">
      <c r="M161" s="22"/>
      <c r="N161" s="22"/>
      <c r="O161" s="22"/>
      <c r="P161" s="22"/>
      <c r="Q161" s="22"/>
      <c r="R161" s="22"/>
      <c r="S161" s="22"/>
      <c r="T161" s="22"/>
    </row>
    <row r="162" spans="13:20" x14ac:dyDescent="0.15">
      <c r="M162" s="22"/>
      <c r="N162" s="22"/>
      <c r="O162" s="22"/>
      <c r="P162" s="22"/>
      <c r="Q162" s="22"/>
      <c r="R162" s="22"/>
      <c r="S162" s="22"/>
      <c r="T162" s="22"/>
    </row>
    <row r="163" spans="13:20" x14ac:dyDescent="0.15">
      <c r="M163" s="22"/>
      <c r="N163" s="22"/>
      <c r="O163" s="22"/>
      <c r="P163" s="22"/>
      <c r="Q163" s="22"/>
      <c r="R163" s="22"/>
      <c r="S163" s="22"/>
      <c r="T163" s="22"/>
    </row>
    <row r="164" spans="13:20" x14ac:dyDescent="0.15">
      <c r="M164" s="22"/>
      <c r="N164" s="22"/>
      <c r="O164" s="22"/>
      <c r="P164" s="22"/>
      <c r="Q164" s="22"/>
      <c r="R164" s="22"/>
      <c r="S164" s="22"/>
      <c r="T164" s="22"/>
    </row>
    <row r="165" spans="13:20" x14ac:dyDescent="0.15">
      <c r="M165" s="22"/>
      <c r="N165" s="22"/>
      <c r="O165" s="22"/>
      <c r="P165" s="22"/>
      <c r="Q165" s="22"/>
      <c r="R165" s="22"/>
      <c r="S165" s="22"/>
      <c r="T165" s="22"/>
    </row>
    <row r="166" spans="13:20" x14ac:dyDescent="0.15">
      <c r="M166" s="22"/>
      <c r="N166" s="22"/>
      <c r="O166" s="22"/>
      <c r="P166" s="22"/>
      <c r="Q166" s="22"/>
      <c r="R166" s="22"/>
      <c r="S166" s="22"/>
      <c r="T166" s="22"/>
    </row>
    <row r="167" spans="13:20" x14ac:dyDescent="0.15">
      <c r="M167" s="22"/>
      <c r="N167" s="22"/>
      <c r="O167" s="22"/>
      <c r="P167" s="22"/>
      <c r="Q167" s="22"/>
      <c r="R167" s="22"/>
      <c r="S167" s="22"/>
      <c r="T167" s="22"/>
    </row>
    <row r="168" spans="13:20" x14ac:dyDescent="0.15">
      <c r="M168" s="22"/>
      <c r="N168" s="22"/>
      <c r="O168" s="22"/>
      <c r="P168" s="22"/>
      <c r="Q168" s="22"/>
      <c r="R168" s="22"/>
      <c r="S168" s="22"/>
      <c r="T168" s="22"/>
    </row>
    <row r="169" spans="13:20" x14ac:dyDescent="0.15">
      <c r="M169" s="22"/>
      <c r="N169" s="22"/>
      <c r="O169" s="22"/>
      <c r="P169" s="22"/>
      <c r="Q169" s="22"/>
      <c r="R169" s="22"/>
      <c r="S169" s="22"/>
      <c r="T169" s="22"/>
    </row>
    <row r="170" spans="13:20" x14ac:dyDescent="0.15">
      <c r="M170" s="22"/>
      <c r="N170" s="22"/>
      <c r="O170" s="22"/>
      <c r="P170" s="22"/>
      <c r="Q170" s="22"/>
      <c r="R170" s="22"/>
      <c r="S170" s="22"/>
      <c r="T170" s="22"/>
    </row>
    <row r="171" spans="13:20" x14ac:dyDescent="0.15">
      <c r="M171" s="22"/>
      <c r="N171" s="22"/>
      <c r="O171" s="22"/>
      <c r="P171" s="22"/>
      <c r="Q171" s="22"/>
      <c r="R171" s="22"/>
      <c r="S171" s="22"/>
      <c r="T171" s="22"/>
    </row>
    <row r="172" spans="13:20" x14ac:dyDescent="0.15">
      <c r="M172" s="22"/>
      <c r="N172" s="22"/>
      <c r="O172" s="22"/>
      <c r="P172" s="22"/>
      <c r="Q172" s="22"/>
      <c r="R172" s="22"/>
      <c r="S172" s="22"/>
      <c r="T172" s="22"/>
    </row>
    <row r="173" spans="13:20" x14ac:dyDescent="0.15">
      <c r="M173" s="22"/>
      <c r="N173" s="22"/>
      <c r="O173" s="22"/>
      <c r="P173" s="22"/>
      <c r="Q173" s="22"/>
      <c r="R173" s="22"/>
      <c r="S173" s="22"/>
      <c r="T173" s="22"/>
    </row>
    <row r="174" spans="13:20" x14ac:dyDescent="0.15">
      <c r="M174" s="22"/>
      <c r="N174" s="22"/>
      <c r="O174" s="22"/>
      <c r="P174" s="22"/>
      <c r="Q174" s="22"/>
      <c r="R174" s="22"/>
      <c r="S174" s="22"/>
      <c r="T174" s="22"/>
    </row>
    <row r="175" spans="13:20" x14ac:dyDescent="0.15">
      <c r="M175" s="22"/>
      <c r="N175" s="22"/>
      <c r="O175" s="22"/>
      <c r="P175" s="22"/>
      <c r="Q175" s="22"/>
      <c r="R175" s="22"/>
      <c r="S175" s="22"/>
      <c r="T175" s="22"/>
    </row>
    <row r="176" spans="13:20" x14ac:dyDescent="0.15">
      <c r="M176" s="22"/>
      <c r="N176" s="22"/>
      <c r="O176" s="22"/>
      <c r="P176" s="22"/>
      <c r="Q176" s="22"/>
      <c r="R176" s="22"/>
      <c r="S176" s="22"/>
      <c r="T176" s="22"/>
    </row>
    <row r="177" spans="13:20" x14ac:dyDescent="0.15">
      <c r="M177" s="22"/>
      <c r="N177" s="22"/>
      <c r="O177" s="22"/>
      <c r="P177" s="22"/>
      <c r="Q177" s="22"/>
      <c r="R177" s="22"/>
      <c r="S177" s="22"/>
      <c r="T177" s="22"/>
    </row>
    <row r="178" spans="13:20" x14ac:dyDescent="0.15">
      <c r="M178" s="22"/>
      <c r="N178" s="22"/>
      <c r="O178" s="22"/>
      <c r="P178" s="22"/>
      <c r="Q178" s="22"/>
      <c r="R178" s="22"/>
      <c r="S178" s="22"/>
      <c r="T178" s="22"/>
    </row>
    <row r="179" spans="13:20" x14ac:dyDescent="0.15">
      <c r="M179" s="22"/>
      <c r="N179" s="22"/>
      <c r="O179" s="22"/>
      <c r="P179" s="22"/>
      <c r="Q179" s="22"/>
      <c r="R179" s="22"/>
      <c r="S179" s="22"/>
      <c r="T179" s="22"/>
    </row>
    <row r="180" spans="13:20" x14ac:dyDescent="0.15">
      <c r="M180" s="22"/>
      <c r="N180" s="22"/>
      <c r="O180" s="22"/>
      <c r="P180" s="22"/>
      <c r="Q180" s="22"/>
      <c r="R180" s="22"/>
      <c r="S180" s="22"/>
      <c r="T180" s="22"/>
    </row>
    <row r="181" spans="13:20" x14ac:dyDescent="0.15">
      <c r="M181" s="22"/>
      <c r="N181" s="22"/>
      <c r="O181" s="22"/>
      <c r="P181" s="22"/>
      <c r="Q181" s="22"/>
      <c r="R181" s="22"/>
      <c r="S181" s="22"/>
      <c r="T181" s="22"/>
    </row>
    <row r="182" spans="13:20" x14ac:dyDescent="0.15">
      <c r="M182" s="22"/>
      <c r="N182" s="22"/>
      <c r="O182" s="22"/>
      <c r="P182" s="22"/>
      <c r="Q182" s="22"/>
      <c r="R182" s="22"/>
      <c r="S182" s="22"/>
      <c r="T182" s="22"/>
    </row>
    <row r="183" spans="13:20" x14ac:dyDescent="0.15">
      <c r="M183" s="22"/>
      <c r="N183" s="22"/>
      <c r="O183" s="22"/>
      <c r="P183" s="22"/>
      <c r="Q183" s="22"/>
      <c r="R183" s="22"/>
      <c r="S183" s="22"/>
      <c r="T183" s="22"/>
    </row>
    <row r="184" spans="13:20" x14ac:dyDescent="0.15">
      <c r="M184" s="22"/>
      <c r="N184" s="22"/>
      <c r="O184" s="22"/>
      <c r="P184" s="22"/>
      <c r="Q184" s="22"/>
      <c r="R184" s="22"/>
      <c r="S184" s="22"/>
      <c r="T184" s="22"/>
    </row>
    <row r="185" spans="13:20" x14ac:dyDescent="0.15">
      <c r="M185" s="22"/>
      <c r="N185" s="22"/>
      <c r="O185" s="22"/>
      <c r="P185" s="22"/>
      <c r="Q185" s="22"/>
      <c r="R185" s="22"/>
      <c r="S185" s="22"/>
      <c r="T185" s="22"/>
    </row>
    <row r="186" spans="13:20" x14ac:dyDescent="0.15">
      <c r="M186" s="22"/>
      <c r="N186" s="22"/>
      <c r="O186" s="22"/>
      <c r="P186" s="22"/>
      <c r="Q186" s="22"/>
      <c r="R186" s="22"/>
      <c r="S186" s="22"/>
      <c r="T186" s="22"/>
    </row>
    <row r="187" spans="13:20" x14ac:dyDescent="0.15">
      <c r="M187" s="22"/>
      <c r="N187" s="22"/>
      <c r="O187" s="22"/>
      <c r="P187" s="22"/>
      <c r="Q187" s="22"/>
      <c r="R187" s="22"/>
      <c r="S187" s="22"/>
      <c r="T187" s="22"/>
    </row>
    <row r="188" spans="13:20" x14ac:dyDescent="0.15">
      <c r="M188" s="22"/>
      <c r="N188" s="22"/>
      <c r="O188" s="22"/>
      <c r="P188" s="22"/>
      <c r="Q188" s="22"/>
      <c r="R188" s="22"/>
      <c r="S188" s="22"/>
      <c r="T188" s="22"/>
    </row>
    <row r="189" spans="13:20" x14ac:dyDescent="0.15">
      <c r="M189" s="22"/>
      <c r="N189" s="22"/>
      <c r="O189" s="22"/>
      <c r="P189" s="22"/>
      <c r="Q189" s="22"/>
      <c r="R189" s="22"/>
      <c r="S189" s="22"/>
      <c r="T189" s="22"/>
    </row>
    <row r="190" spans="13:20" x14ac:dyDescent="0.15">
      <c r="M190" s="22"/>
      <c r="N190" s="22"/>
      <c r="O190" s="22"/>
      <c r="P190" s="22"/>
      <c r="Q190" s="22"/>
      <c r="R190" s="22"/>
      <c r="S190" s="22"/>
      <c r="T190" s="22"/>
    </row>
    <row r="191" spans="13:20" x14ac:dyDescent="0.15">
      <c r="M191" s="22"/>
      <c r="N191" s="22"/>
      <c r="O191" s="22"/>
      <c r="P191" s="22"/>
      <c r="Q191" s="22"/>
      <c r="R191" s="22"/>
      <c r="S191" s="22"/>
      <c r="T191" s="22"/>
    </row>
    <row r="192" spans="13:20" x14ac:dyDescent="0.15">
      <c r="M192" s="22"/>
      <c r="N192" s="22"/>
      <c r="O192" s="22"/>
      <c r="P192" s="22"/>
      <c r="Q192" s="22"/>
      <c r="R192" s="22"/>
      <c r="S192" s="22"/>
      <c r="T192" s="22"/>
    </row>
    <row r="193" spans="13:20" x14ac:dyDescent="0.15">
      <c r="M193" s="22"/>
      <c r="N193" s="22"/>
      <c r="O193" s="22"/>
      <c r="P193" s="22"/>
      <c r="Q193" s="22"/>
      <c r="R193" s="22"/>
      <c r="S193" s="22"/>
      <c r="T193" s="22"/>
    </row>
    <row r="194" spans="13:20" x14ac:dyDescent="0.15">
      <c r="M194" s="22"/>
      <c r="N194" s="22"/>
      <c r="O194" s="22"/>
      <c r="P194" s="22"/>
      <c r="Q194" s="22"/>
      <c r="R194" s="22"/>
      <c r="S194" s="22"/>
      <c r="T194" s="22"/>
    </row>
    <row r="195" spans="13:20" x14ac:dyDescent="0.15">
      <c r="M195" s="22"/>
      <c r="N195" s="22"/>
      <c r="O195" s="22"/>
      <c r="P195" s="22"/>
      <c r="Q195" s="22"/>
      <c r="R195" s="22"/>
      <c r="S195" s="22"/>
      <c r="T195" s="22"/>
    </row>
    <row r="196" spans="13:20" x14ac:dyDescent="0.15">
      <c r="M196" s="22"/>
      <c r="N196" s="22"/>
      <c r="O196" s="22"/>
      <c r="P196" s="22"/>
      <c r="Q196" s="22"/>
      <c r="R196" s="22"/>
      <c r="S196" s="22"/>
      <c r="T196" s="22"/>
    </row>
  </sheetData>
  <mergeCells count="3">
    <mergeCell ref="M36:S36"/>
    <mergeCell ref="N45:T45"/>
    <mergeCell ref="M46:T46"/>
  </mergeCells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Programm</vt:lpstr>
      <vt:lpstr>Anleitung</vt:lpstr>
    </vt:vector>
  </TitlesOfParts>
  <Company>TU Chemnitz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schufft</dc:creator>
  <cp:lastModifiedBy>Microsoft Office User</cp:lastModifiedBy>
  <dcterms:created xsi:type="dcterms:W3CDTF">2001-03-23T11:42:10Z</dcterms:created>
  <dcterms:modified xsi:type="dcterms:W3CDTF">2020-08-30T12:01:03Z</dcterms:modified>
</cp:coreProperties>
</file>