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kumente\LUCASDOKUMENTE\Uni\Module\Ergänzungsstudien\Digitale Medien in der Schule\Artefakte\11_Tabellenkalkulation\"/>
    </mc:Choice>
  </mc:AlternateContent>
  <bookViews>
    <workbookView xWindow="0" yWindow="0" windowWidth="23040" windowHeight="9192" activeTab="1"/>
  </bookViews>
  <sheets>
    <sheet name="Aufgabe" sheetId="1" r:id="rId1"/>
    <sheet name="Lösungen, Erwartungsbild"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F12" i="2" l="1"/>
  <c r="F17" i="2"/>
  <c r="F18" i="2"/>
  <c r="F19" i="2"/>
  <c r="F20" i="2"/>
  <c r="F21" i="2"/>
  <c r="F22" i="2"/>
  <c r="F23" i="2"/>
  <c r="F24" i="2"/>
  <c r="F25" i="2"/>
  <c r="F26" i="2"/>
  <c r="F27" i="2"/>
  <c r="D52" i="2"/>
  <c r="D51" i="2"/>
  <c r="D50" i="2"/>
  <c r="D49" i="2"/>
  <c r="D48" i="2"/>
  <c r="F33" i="2"/>
  <c r="G22" i="2" l="1"/>
  <c r="G17" i="2"/>
  <c r="E49" i="2"/>
  <c r="E50" i="2"/>
  <c r="E51" i="2"/>
  <c r="E52" i="2"/>
  <c r="E48" i="2"/>
  <c r="E27" i="2"/>
  <c r="G27" i="2" s="1"/>
  <c r="E26" i="2"/>
  <c r="G26" i="2" s="1"/>
  <c r="E25" i="2"/>
  <c r="G25" i="2" s="1"/>
  <c r="E24" i="2"/>
  <c r="G24" i="2" s="1"/>
  <c r="E23" i="2"/>
  <c r="G23" i="2" s="1"/>
  <c r="E22" i="2"/>
  <c r="E21" i="2"/>
  <c r="G21" i="2" s="1"/>
  <c r="E20" i="2"/>
  <c r="G20" i="2" s="1"/>
  <c r="E19" i="2"/>
  <c r="G19" i="2" s="1"/>
  <c r="E18" i="2"/>
  <c r="G18" i="2" s="1"/>
  <c r="E17" i="2"/>
  <c r="F33" i="1"/>
  <c r="G18" i="1"/>
  <c r="G19" i="1"/>
  <c r="G20" i="1"/>
  <c r="G23" i="1"/>
  <c r="G24" i="1"/>
  <c r="G25" i="1"/>
  <c r="G26" i="1"/>
  <c r="G27" i="1"/>
  <c r="G21" i="1"/>
  <c r="G22" i="1"/>
</calcChain>
</file>

<file path=xl/sharedStrings.xml><?xml version="1.0" encoding="utf-8"?>
<sst xmlns="http://schemas.openxmlformats.org/spreadsheetml/2006/main" count="87" uniqueCount="52">
  <si>
    <t xml:space="preserve">In dem dargestellten Säulendiagramm ist die Verteilung der Stimmen bei der Bundestagswahl 2017 in Deutschland dargestellt. </t>
  </si>
  <si>
    <t>2. Die Wahlbeteiligung lag bei dieser Wahl bei 76,2% aller 62 Millionen wahlberechtigten Bürger. Berechne, von wie vielen Menschen die einzelnen Parteien gewählt wurden.</t>
  </si>
  <si>
    <t>CDU</t>
  </si>
  <si>
    <t>CSU</t>
  </si>
  <si>
    <t>SPD</t>
  </si>
  <si>
    <t>Die Linke</t>
  </si>
  <si>
    <t>Grüne</t>
  </si>
  <si>
    <t>FDP</t>
  </si>
  <si>
    <t>AfD</t>
  </si>
  <si>
    <t>Sonstige</t>
  </si>
  <si>
    <t>1. Berechne den Prozentualen Anteil der einzelnen Parteien an den Sitzen im Bundestag</t>
  </si>
  <si>
    <t>prozentualer Anteil Wahlergebnis</t>
  </si>
  <si>
    <t>prozentualer Anteil Sitze</t>
  </si>
  <si>
    <t>Anzahl Sitze</t>
  </si>
  <si>
    <t>absolute Wählerzahl</t>
  </si>
  <si>
    <t>Freie Wähler</t>
  </si>
  <si>
    <t>Die PARTEI</t>
  </si>
  <si>
    <t>Tierschutzpartei</t>
  </si>
  <si>
    <t>prozentualer Anteil Zweitstimmen</t>
  </si>
  <si>
    <t>Anzahl Sitze im Bundestag</t>
  </si>
  <si>
    <t>keine</t>
  </si>
  <si>
    <t>wenige</t>
  </si>
  <si>
    <t>sehr viele</t>
  </si>
  <si>
    <t>viele</t>
  </si>
  <si>
    <t>durchschnittlich viele</t>
  </si>
  <si>
    <t>unterdurchschnittlich viele</t>
  </si>
  <si>
    <t>Kategorisierung Sitzanzahl im Bundestag</t>
  </si>
  <si>
    <t>Partei</t>
  </si>
  <si>
    <t>Gesamtanzahl Sitze</t>
  </si>
  <si>
    <t>Wählerzahl insgesamt:</t>
  </si>
  <si>
    <t>Aufgabenstellung: Auswertung Bundestagswahl 2017</t>
  </si>
  <si>
    <t>Anzahl der Parteien, die mindestens 5% haben und deshalb im Bundestag sitzen:</t>
  </si>
  <si>
    <t>3. Stelle den prozentualen Anteil am Wahlergebnis und den prozentualen Anteil an Sitzen im Bundestag jeweils in einem Kreisdiagramm dar. Was fällt auf?</t>
  </si>
  <si>
    <t>5. Wir führen nun auch eine Wahl in unserer Klasse durch. Dafür wählen wir zwischen den imaginären Parteien "Delfine", "Krokodile", "Haie", "Schwäne" und "Gazellen". Stelle diese Wahl in einer Tabelle sowohl in absoluter, als auch in relativer Häufigkeit dar und erzeuge ein Balkendiagramm, dass die absolute Verteilung der Stimmen verdeutlicht,</t>
  </si>
  <si>
    <t xml:space="preserve">4. Stelle die absolute Wählerzahl aller Parteien in einem Balkendiagramm dar. </t>
  </si>
  <si>
    <t>Delfine</t>
  </si>
  <si>
    <t>Krokodile</t>
  </si>
  <si>
    <t>Schwäne</t>
  </si>
  <si>
    <t>Gazellen</t>
  </si>
  <si>
    <t>Affen</t>
  </si>
  <si>
    <t>5. Wir führen nun auch eine Wahl in unserer Klasse durch. Dafür wählen wir zwischen den imaginären Parteien "Delfine", "Krokodile", "Affen", "Schwäne" und "Gazellen".
 Stelle diese Wahl in einer Tabelle sowohl in absoluter, als auch in relativer Häufigkeit dar und erzeuge ein Balkendiagramm, dass die absolute Verteilung der Stimmen verdeutlicht.</t>
  </si>
  <si>
    <t>absolute Häufigkeit</t>
  </si>
  <si>
    <t>relative Häufigkeit</t>
  </si>
  <si>
    <t>Gesamtzahl Wähler:</t>
  </si>
  <si>
    <t>Wahlberechtigte:</t>
  </si>
  <si>
    <t>Aufgabe 3:</t>
  </si>
  <si>
    <t>Aufgabe $:</t>
  </si>
  <si>
    <t>5. Aufgabe:</t>
  </si>
  <si>
    <t>Aufgabe 1:</t>
  </si>
  <si>
    <t>:Aufgabe 2</t>
  </si>
  <si>
    <t>Kategorisierung prozentualer Anteil</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</si>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</sst>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6"/>
      <color theme="1"/>
      <name val="Calibri"/>
      <family val="2"/>
      <scheme val="minor"/>
    </font>
    <font>
      <b/>
      <u/>
      <sz val="22"/>
      <color theme="1"/>
      <name val="Calibri"/>
      <family val="2"/>
      <scheme val="minor"/>
    </font>
    <font>
      <i/>
      <sz val="16"/>
      <color theme="1"/>
      <name val="Calibri"/>
      <family val="2"/>
      <scheme val="minor"/>
    </font>
    <font>
      <i/>
      <sz val="18"/>
      <color theme="1"/>
      <name val="Calibri"/>
      <family val="2"/>
      <scheme val="minor"/>
    </font>
    <font>
      <sz val="11"/>
      <color theme="8" tint="-0.249977111117893"/>
      <name val="Calibri"/>
      <family val="2"/>
      <scheme val="minor"/>
    </font>
    <font>
      <sz val="11"/>
      <color theme="9" tint="-0.249977111117893"/>
      <name val="Calibri"/>
      <family val="2"/>
      <scheme val="minor"/>
    </font>
    <font>
      <sz val="11"/>
      <color theme="5" tint="0.39997558519241921"/>
      <name val="Calibri"/>
      <family val="2"/>
      <scheme val="minor"/>
    </font>
    <font>
      <sz val="11"/>
      <color theme="5" tint="-0.249977111117893"/>
      <name val="Calibri"/>
      <family val="2"/>
      <scheme val="minor"/>
    </font>
    <font>
      <sz val="11"/>
      <color theme="6" tint="-0.499984740745262"/>
      <name val="Calibri"/>
      <family val="2"/>
      <scheme val="minor"/>
    </font>
    <font>
      <sz val="11"/>
      <name val="Calibri"/>
      <family val="2"/>
      <scheme val="minor"/>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9" fontId="0" fillId="0" borderId="0" xfId="0" applyNumberFormat="1"/>
    <xf numFmtId="0" fontId="0" fillId="0" borderId="2" xfId="0" applyBorder="1"/>
    <xf numFmtId="0" fontId="0" fillId="0" borderId="3" xfId="0" applyBorder="1"/>
    <xf numFmtId="0" fontId="0" fillId="0" borderId="4" xfId="0" applyBorder="1"/>
    <xf numFmtId="0" fontId="0" fillId="0" borderId="5" xfId="0" applyBorder="1"/>
    <xf numFmtId="0" fontId="0" fillId="0" borderId="1" xfId="0" applyBorder="1"/>
    <xf numFmtId="0" fontId="0" fillId="0" borderId="6" xfId="0" applyBorder="1"/>
    <xf numFmtId="9" fontId="0" fillId="0" borderId="1" xfId="1" applyFont="1" applyBorder="1" applyAlignment="1">
      <alignment horizontal="center"/>
    </xf>
    <xf numFmtId="0" fontId="0" fillId="0" borderId="1" xfId="0" applyBorder="1" applyAlignment="1">
      <alignment horizontal="center"/>
    </xf>
    <xf numFmtId="0" fontId="0" fillId="0" borderId="7" xfId="0" applyBorder="1"/>
    <xf numFmtId="9" fontId="0" fillId="0" borderId="8" xfId="1" applyFont="1" applyBorder="1" applyAlignment="1">
      <alignment horizontal="center"/>
    </xf>
    <xf numFmtId="0" fontId="0" fillId="0" borderId="8" xfId="0" applyBorder="1" applyAlignment="1">
      <alignment horizontal="center"/>
    </xf>
    <xf numFmtId="0" fontId="0" fillId="0" borderId="10" xfId="0" applyBorder="1"/>
    <xf numFmtId="0" fontId="0" fillId="0" borderId="11" xfId="0" applyBorder="1"/>
    <xf numFmtId="0" fontId="0" fillId="0" borderId="11" xfId="0" applyBorder="1" applyAlignment="1">
      <alignment horizontal="center" vertical="top"/>
    </xf>
    <xf numFmtId="0" fontId="0" fillId="0" borderId="10" xfId="0" applyBorder="1" applyAlignment="1">
      <alignment horizontal="center"/>
    </xf>
    <xf numFmtId="0" fontId="0" fillId="0" borderId="13" xfId="0" applyBorder="1"/>
    <xf numFmtId="0" fontId="0" fillId="0" borderId="14" xfId="0" applyBorder="1"/>
    <xf numFmtId="0" fontId="0" fillId="0" borderId="15" xfId="0" applyBorder="1"/>
    <xf numFmtId="0" fontId="0" fillId="0" borderId="17" xfId="0" applyBorder="1"/>
    <xf numFmtId="0" fontId="4" fillId="0" borderId="0" xfId="0" applyFont="1"/>
    <xf numFmtId="0" fontId="5" fillId="0" borderId="0" xfId="0" applyFont="1"/>
    <xf numFmtId="0" fontId="6" fillId="0" borderId="0" xfId="0" applyFont="1"/>
    <xf numFmtId="0" fontId="7" fillId="0" borderId="0" xfId="0" applyFont="1"/>
    <xf numFmtId="0" fontId="0" fillId="0" borderId="0" xfId="0" applyBorder="1"/>
    <xf numFmtId="0" fontId="3" fillId="0" borderId="0" xfId="0" applyFont="1"/>
    <xf numFmtId="0" fontId="2" fillId="0" borderId="6" xfId="0" applyFont="1" applyBorder="1" applyAlignment="1">
      <alignment horizontal="center"/>
    </xf>
    <xf numFmtId="0" fontId="8" fillId="0" borderId="6" xfId="0" applyFont="1" applyBorder="1" applyAlignment="1">
      <alignment horizontal="center"/>
    </xf>
    <xf numFmtId="0" fontId="9" fillId="0" borderId="6" xfId="0" applyFont="1" applyBorder="1" applyAlignment="1">
      <alignment horizontal="center"/>
    </xf>
    <xf numFmtId="0" fontId="9" fillId="0" borderId="9" xfId="0" applyFont="1" applyBorder="1" applyAlignment="1">
      <alignment horizontal="center"/>
    </xf>
    <xf numFmtId="0" fontId="10" fillId="0" borderId="6" xfId="0" applyFont="1" applyBorder="1" applyAlignment="1">
      <alignment horizontal="center"/>
    </xf>
    <xf numFmtId="0" fontId="11" fillId="0" borderId="6" xfId="0" applyFont="1" applyBorder="1" applyAlignment="1">
      <alignment horizontal="center"/>
    </xf>
    <xf numFmtId="9" fontId="0" fillId="0" borderId="0" xfId="1" applyFont="1" applyBorder="1" applyAlignment="1">
      <alignment horizontal="center"/>
    </xf>
    <xf numFmtId="0" fontId="0" fillId="0" borderId="0" xfId="0" applyBorder="1" applyAlignment="1">
      <alignment horizontal="center"/>
    </xf>
    <xf numFmtId="0" fontId="8" fillId="0" borderId="0" xfId="0" applyFont="1" applyBorder="1" applyAlignment="1">
      <alignment horizontal="center"/>
    </xf>
    <xf numFmtId="0" fontId="9" fillId="0" borderId="0" xfId="0" applyFont="1" applyBorder="1" applyAlignment="1">
      <alignment horizontal="center"/>
    </xf>
    <xf numFmtId="0" fontId="0" fillId="0" borderId="0" xfId="0" applyAlignment="1">
      <alignment vertical="center"/>
    </xf>
    <xf numFmtId="0" fontId="5" fillId="0" borderId="12" xfId="0" applyFont="1" applyBorder="1"/>
    <xf numFmtId="0" fontId="7" fillId="0" borderId="15" xfId="0" applyFont="1" applyBorder="1" applyAlignment="1">
      <alignment vertical="center"/>
    </xf>
    <xf numFmtId="0" fontId="6" fillId="0" borderId="0" xfId="0" applyFont="1" applyBorder="1" applyAlignment="1">
      <alignment vertical="center"/>
    </xf>
    <xf numFmtId="0" fontId="0" fillId="0" borderId="0" xfId="0" applyBorder="1" applyAlignment="1">
      <alignment vertical="center"/>
    </xf>
    <xf numFmtId="0" fontId="0" fillId="0" borderId="16" xfId="0" applyBorder="1" applyAlignment="1">
      <alignment vertical="center"/>
    </xf>
    <xf numFmtId="49" fontId="0" fillId="0" borderId="1" xfId="1" applyNumberFormat="1" applyFont="1" applyBorder="1" applyAlignment="1">
      <alignment horizontal="center"/>
    </xf>
    <xf numFmtId="49" fontId="0" fillId="0" borderId="0" xfId="1" applyNumberFormat="1" applyFont="1" applyBorder="1" applyAlignment="1">
      <alignment horizontal="center"/>
    </xf>
    <xf numFmtId="0" fontId="2" fillId="0" borderId="0" xfId="0" applyFont="1" applyBorder="1" applyAlignment="1">
      <alignment horizontal="center"/>
    </xf>
    <xf numFmtId="0" fontId="12" fillId="0" borderId="6" xfId="0" applyFont="1" applyBorder="1" applyAlignment="1">
      <alignment horizontal="center"/>
    </xf>
    <xf numFmtId="0" fontId="2" fillId="0" borderId="10" xfId="0" applyFont="1" applyBorder="1" applyAlignment="1">
      <alignment horizontal="center"/>
    </xf>
    <xf numFmtId="0" fontId="11" fillId="0" borderId="10" xfId="0" applyFont="1" applyBorder="1" applyAlignment="1">
      <alignment horizontal="center"/>
    </xf>
    <xf numFmtId="0" fontId="10" fillId="0" borderId="10" xfId="0" applyFont="1" applyBorder="1" applyAlignment="1">
      <alignment horizontal="center"/>
    </xf>
    <xf numFmtId="0" fontId="9" fillId="0" borderId="10" xfId="0" applyFont="1" applyBorder="1" applyAlignment="1">
      <alignment horizontal="center"/>
    </xf>
    <xf numFmtId="0" fontId="8" fillId="0" borderId="10" xfId="0" applyFont="1" applyBorder="1" applyAlignment="1">
      <alignment horizontal="center"/>
    </xf>
    <xf numFmtId="0" fontId="12" fillId="0" borderId="0" xfId="0" applyFont="1" applyBorder="1" applyAlignment="1">
      <alignment horizontal="center"/>
    </xf>
    <xf numFmtId="0" fontId="0" fillId="0" borderId="6" xfId="0" applyBorder="1" applyAlignment="1">
      <alignment horizontal="center"/>
    </xf>
    <xf numFmtId="0" fontId="3" fillId="0" borderId="0" xfId="0" applyFont="1" applyAlignment="1"/>
    <xf numFmtId="0" fontId="0" fillId="0" borderId="1" xfId="1" applyNumberFormat="1" applyFont="1" applyBorder="1" applyAlignment="1">
      <alignment horizontal="center"/>
    </xf>
    <xf numFmtId="0" fontId="0" fillId="0" borderId="8" xfId="1" applyNumberFormat="1" applyFont="1" applyBorder="1" applyAlignment="1">
      <alignment horizontal="center"/>
    </xf>
    <xf numFmtId="0" fontId="13" fillId="0" borderId="6" xfId="0" applyFont="1" applyBorder="1" applyAlignment="1">
      <alignment horizontal="center"/>
    </xf>
    <xf numFmtId="0" fontId="13" fillId="0" borderId="9" xfId="0" applyFont="1" applyBorder="1" applyAlignment="1">
      <alignment horizontal="center"/>
    </xf>
    <xf numFmtId="0" fontId="3" fillId="0" borderId="0" xfId="0" applyFont="1"/>
    <xf numFmtId="0" fontId="4" fillId="0" borderId="0" xfId="0" applyFont="1" applyBorder="1"/>
    <xf numFmtId="0" fontId="4" fillId="0" borderId="16" xfId="0" applyFont="1" applyBorder="1"/>
    <xf numFmtId="0" fontId="4" fillId="0" borderId="18" xfId="0" applyFont="1" applyBorder="1" applyAlignment="1">
      <alignment horizontal="left" vertical="top" wrapText="1"/>
    </xf>
    <xf numFmtId="0" fontId="4" fillId="0" borderId="19" xfId="0" applyFont="1" applyBorder="1" applyAlignment="1">
      <alignment horizontal="left" vertical="top" wrapText="1"/>
    </xf>
  </cellXfs>
  <cellStyles count="2">
    <cellStyle name="Prozent" xfId="1" builtinId="5"/>
    <cellStyle name="Standard" xfId="0" builtinId="0"/>
  </cellStyles>
  <dxfs count="36">
    <dxf>
      <font>
        <b val="0"/>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auto="1"/>
        </left>
        <right style="medium">
          <color auto="1"/>
        </right>
        <top style="medium">
          <color auto="1"/>
        </top>
        <bottom style="medium">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theme="1"/>
        <name val="Calibri"/>
        <scheme val="minor"/>
      </font>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auto="1"/>
        </left>
        <right style="medium">
          <color auto="1"/>
        </right>
        <top style="medium">
          <color auto="1"/>
        </top>
        <bottom style="medium">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theme="1"/>
        <name val="Calibri"/>
        <scheme val="minor"/>
      </font>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auto="1"/>
        </left>
        <right style="medium">
          <color auto="1"/>
        </right>
        <top style="medium">
          <color auto="1"/>
        </top>
        <bottom style="medium">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Prozentualer Anteil Wahlergebnis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'Lösungen, Erwartungsbild'!$C$15</c:f>
              <c:strCache>
                <c:ptCount val="1"/>
                <c:pt idx="0">
                  <c:v>prozentualer Anteil Wahlergebnis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9E9-46D2-B4A4-0BEFB10995E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9E9-46D2-B4A4-0BEFB10995E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9E9-46D2-B4A4-0BEFB10995E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9E9-46D2-B4A4-0BEFB10995E5}"/>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39E9-46D2-B4A4-0BEFB10995E5}"/>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39E9-46D2-B4A4-0BEFB10995E5}"/>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39E9-46D2-B4A4-0BEFB10995E5}"/>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39E9-46D2-B4A4-0BEFB10995E5}"/>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39E9-46D2-B4A4-0BEFB10995E5}"/>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39E9-46D2-B4A4-0BEFB10995E5}"/>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39E9-46D2-B4A4-0BEFB10995E5}"/>
              </c:ext>
            </c:extLst>
          </c:dPt>
          <c:cat>
            <c:strRef>
              <c:f>'Lösungen, Erwartungsbild'!$B$17:$B$27</c:f>
              <c:strCache>
                <c:ptCount val="11"/>
                <c:pt idx="0">
                  <c:v>CDU</c:v>
                </c:pt>
                <c:pt idx="1">
                  <c:v>SPD</c:v>
                </c:pt>
                <c:pt idx="2">
                  <c:v>Die Linke</c:v>
                </c:pt>
                <c:pt idx="3">
                  <c:v>Grüne</c:v>
                </c:pt>
                <c:pt idx="4">
                  <c:v>CSU</c:v>
                </c:pt>
                <c:pt idx="5">
                  <c:v>FDP</c:v>
                </c:pt>
                <c:pt idx="6">
                  <c:v>AfD</c:v>
                </c:pt>
                <c:pt idx="7">
                  <c:v>Freie Wähler</c:v>
                </c:pt>
                <c:pt idx="8">
                  <c:v>Die PARTEI</c:v>
                </c:pt>
                <c:pt idx="9">
                  <c:v>Tierschutzpartei</c:v>
                </c:pt>
                <c:pt idx="10">
                  <c:v>Sonstige</c:v>
                </c:pt>
              </c:strCache>
            </c:strRef>
          </c:cat>
          <c:val>
            <c:numRef>
              <c:f>'Lösungen, Erwartungsbild'!$C$17:$C$27</c:f>
              <c:numCache>
                <c:formatCode>0%</c:formatCode>
                <c:ptCount val="11"/>
                <c:pt idx="0">
                  <c:v>0.26800000000000002</c:v>
                </c:pt>
                <c:pt idx="1">
                  <c:v>0.20499999999999999</c:v>
                </c:pt>
                <c:pt idx="2">
                  <c:v>9.1999999999999998E-2</c:v>
                </c:pt>
                <c:pt idx="3">
                  <c:v>8.8999999999999996E-2</c:v>
                </c:pt>
                <c:pt idx="4">
                  <c:v>6.2E-2</c:v>
                </c:pt>
                <c:pt idx="5">
                  <c:v>0.107</c:v>
                </c:pt>
                <c:pt idx="6">
                  <c:v>0.126</c:v>
                </c:pt>
                <c:pt idx="7">
                  <c:v>0.01</c:v>
                </c:pt>
                <c:pt idx="8">
                  <c:v>0.01</c:v>
                </c:pt>
                <c:pt idx="9">
                  <c:v>8.0000000000000002E-3</c:v>
                </c:pt>
                <c:pt idx="10">
                  <c:v>2.1999999999999999E-2</c:v>
                </c:pt>
              </c:numCache>
            </c:numRef>
          </c:val>
          <c:extLst>
            <c:ext xmlns:c16="http://schemas.microsoft.com/office/drawing/2014/chart" uri="{C3380CC4-5D6E-409C-BE32-E72D297353CC}">
              <c16:uniqueId val="{00000000-B634-4FC8-9B77-41FE2AB203E9}"/>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Prozentualer Anteil der Sitze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3A3-4213-BE0A-FB28CBE2728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3A3-4213-BE0A-FB28CBE2728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13A3-4213-BE0A-FB28CBE2728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13A3-4213-BE0A-FB28CBE2728A}"/>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13A3-4213-BE0A-FB28CBE2728A}"/>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13A3-4213-BE0A-FB28CBE2728A}"/>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13A3-4213-BE0A-FB28CBE2728A}"/>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13A3-4213-BE0A-FB28CBE2728A}"/>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13A3-4213-BE0A-FB28CBE2728A}"/>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13A3-4213-BE0A-FB28CBE2728A}"/>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13A3-4213-BE0A-FB28CBE2728A}"/>
              </c:ext>
            </c:extLst>
          </c:dPt>
          <c:cat>
            <c:strRef>
              <c:f>'Lösungen, Erwartungsbild'!$B$17:$B$27</c:f>
              <c:strCache>
                <c:ptCount val="11"/>
                <c:pt idx="0">
                  <c:v>CDU</c:v>
                </c:pt>
                <c:pt idx="1">
                  <c:v>SPD</c:v>
                </c:pt>
                <c:pt idx="2">
                  <c:v>Die Linke</c:v>
                </c:pt>
                <c:pt idx="3">
                  <c:v>Grüne</c:v>
                </c:pt>
                <c:pt idx="4">
                  <c:v>CSU</c:v>
                </c:pt>
                <c:pt idx="5">
                  <c:v>FDP</c:v>
                </c:pt>
                <c:pt idx="6">
                  <c:v>AfD</c:v>
                </c:pt>
                <c:pt idx="7">
                  <c:v>Freie Wähler</c:v>
                </c:pt>
                <c:pt idx="8">
                  <c:v>Die PARTEI</c:v>
                </c:pt>
                <c:pt idx="9">
                  <c:v>Tierschutzpartei</c:v>
                </c:pt>
                <c:pt idx="10">
                  <c:v>Sonstige</c:v>
                </c:pt>
              </c:strCache>
            </c:strRef>
          </c:cat>
          <c:val>
            <c:numRef>
              <c:f>'Lösungen, Erwartungsbild'!$E$17:$E$27</c:f>
              <c:numCache>
                <c:formatCode>0%</c:formatCode>
                <c:ptCount val="11"/>
                <c:pt idx="0">
                  <c:v>0.28208744710860367</c:v>
                </c:pt>
                <c:pt idx="1">
                  <c:v>0.2157968970380818</c:v>
                </c:pt>
                <c:pt idx="2">
                  <c:v>9.7320169252468267E-2</c:v>
                </c:pt>
                <c:pt idx="3">
                  <c:v>9.4499294781382234E-2</c:v>
                </c:pt>
                <c:pt idx="4">
                  <c:v>6.488011283497884E-2</c:v>
                </c:pt>
                <c:pt idx="5">
                  <c:v>0.11283497884344147</c:v>
                </c:pt>
                <c:pt idx="6">
                  <c:v>0.13258110014104371</c:v>
                </c:pt>
                <c:pt idx="7">
                  <c:v>0</c:v>
                </c:pt>
                <c:pt idx="8">
                  <c:v>0</c:v>
                </c:pt>
                <c:pt idx="9">
                  <c:v>0</c:v>
                </c:pt>
                <c:pt idx="10">
                  <c:v>0</c:v>
                </c:pt>
              </c:numCache>
            </c:numRef>
          </c:val>
          <c:extLst>
            <c:ext xmlns:c16="http://schemas.microsoft.com/office/drawing/2014/chart" uri="{C3380CC4-5D6E-409C-BE32-E72D297353CC}">
              <c16:uniqueId val="{00000000-A9CC-45D9-A210-6001FEA12979}"/>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 Wählerzahl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'Lösungen, Erwartungsbild'!$B$17</c:f>
              <c:strCache>
                <c:ptCount val="1"/>
                <c:pt idx="0">
                  <c:v>CDU</c:v>
                </c:pt>
              </c:strCache>
            </c:strRef>
          </c:tx>
          <c:spPr>
            <a:solidFill>
              <a:schemeClr val="accent1"/>
            </a:solidFill>
            <a:ln>
              <a:noFill/>
            </a:ln>
            <a:effectLst/>
            <a:sp3d/>
          </c:spPr>
          <c:invertIfNegative val="0"/>
          <c:val>
            <c:numRef>
              <c:f>'Lösungen, Erwartungsbild'!$F$17</c:f>
              <c:numCache>
                <c:formatCode>General</c:formatCode>
                <c:ptCount val="1"/>
                <c:pt idx="0">
                  <c:v>12661392</c:v>
                </c:pt>
              </c:numCache>
            </c:numRef>
          </c:val>
          <c:extLst>
            <c:ext xmlns:c16="http://schemas.microsoft.com/office/drawing/2014/chart" uri="{C3380CC4-5D6E-409C-BE32-E72D297353CC}">
              <c16:uniqueId val="{00000000-F482-4250-9BD1-5108CCFDA166}"/>
            </c:ext>
          </c:extLst>
        </c:ser>
        <c:ser>
          <c:idx val="1"/>
          <c:order val="1"/>
          <c:tx>
            <c:strRef>
              <c:f>'Lösungen, Erwartungsbild'!$B$18</c:f>
              <c:strCache>
                <c:ptCount val="1"/>
                <c:pt idx="0">
                  <c:v>SPD</c:v>
                </c:pt>
              </c:strCache>
            </c:strRef>
          </c:tx>
          <c:spPr>
            <a:solidFill>
              <a:schemeClr val="accent2"/>
            </a:solidFill>
            <a:ln>
              <a:noFill/>
            </a:ln>
            <a:effectLst/>
            <a:sp3d/>
          </c:spPr>
          <c:invertIfNegative val="0"/>
          <c:val>
            <c:numRef>
              <c:f>'Lösungen, Erwartungsbild'!$F$18</c:f>
              <c:numCache>
                <c:formatCode>General</c:formatCode>
                <c:ptCount val="1"/>
                <c:pt idx="0">
                  <c:v>9685020</c:v>
                </c:pt>
              </c:numCache>
            </c:numRef>
          </c:val>
          <c:extLst>
            <c:ext xmlns:c16="http://schemas.microsoft.com/office/drawing/2014/chart" uri="{C3380CC4-5D6E-409C-BE32-E72D297353CC}">
              <c16:uniqueId val="{00000001-F482-4250-9BD1-5108CCFDA166}"/>
            </c:ext>
          </c:extLst>
        </c:ser>
        <c:ser>
          <c:idx val="2"/>
          <c:order val="2"/>
          <c:tx>
            <c:strRef>
              <c:f>'Lösungen, Erwartungsbild'!$B$19</c:f>
              <c:strCache>
                <c:ptCount val="1"/>
                <c:pt idx="0">
                  <c:v>Die Linke</c:v>
                </c:pt>
              </c:strCache>
            </c:strRef>
          </c:tx>
          <c:spPr>
            <a:solidFill>
              <a:schemeClr val="accent3"/>
            </a:solidFill>
            <a:ln>
              <a:noFill/>
            </a:ln>
            <a:effectLst/>
            <a:sp3d/>
          </c:spPr>
          <c:invertIfNegative val="0"/>
          <c:val>
            <c:numRef>
              <c:f>'Lösungen, Erwartungsbild'!$F$19</c:f>
              <c:numCache>
                <c:formatCode>General</c:formatCode>
                <c:ptCount val="1"/>
                <c:pt idx="0">
                  <c:v>4346448</c:v>
                </c:pt>
              </c:numCache>
            </c:numRef>
          </c:val>
          <c:extLst>
            <c:ext xmlns:c16="http://schemas.microsoft.com/office/drawing/2014/chart" uri="{C3380CC4-5D6E-409C-BE32-E72D297353CC}">
              <c16:uniqueId val="{00000002-F482-4250-9BD1-5108CCFDA166}"/>
            </c:ext>
          </c:extLst>
        </c:ser>
        <c:ser>
          <c:idx val="3"/>
          <c:order val="3"/>
          <c:tx>
            <c:strRef>
              <c:f>'Lösungen, Erwartungsbild'!$B$20</c:f>
              <c:strCache>
                <c:ptCount val="1"/>
                <c:pt idx="0">
                  <c:v>Grüne</c:v>
                </c:pt>
              </c:strCache>
            </c:strRef>
          </c:tx>
          <c:spPr>
            <a:solidFill>
              <a:schemeClr val="accent4"/>
            </a:solidFill>
            <a:ln>
              <a:noFill/>
            </a:ln>
            <a:effectLst/>
            <a:sp3d/>
          </c:spPr>
          <c:invertIfNegative val="0"/>
          <c:val>
            <c:numRef>
              <c:f>'Lösungen, Erwartungsbild'!$F$20</c:f>
              <c:numCache>
                <c:formatCode>General</c:formatCode>
                <c:ptCount val="1"/>
                <c:pt idx="0">
                  <c:v>4204716</c:v>
                </c:pt>
              </c:numCache>
            </c:numRef>
          </c:val>
          <c:extLst>
            <c:ext xmlns:c16="http://schemas.microsoft.com/office/drawing/2014/chart" uri="{C3380CC4-5D6E-409C-BE32-E72D297353CC}">
              <c16:uniqueId val="{00000003-F482-4250-9BD1-5108CCFDA166}"/>
            </c:ext>
          </c:extLst>
        </c:ser>
        <c:ser>
          <c:idx val="4"/>
          <c:order val="4"/>
          <c:tx>
            <c:strRef>
              <c:f>'Lösungen, Erwartungsbild'!$B$21</c:f>
              <c:strCache>
                <c:ptCount val="1"/>
                <c:pt idx="0">
                  <c:v>CSU</c:v>
                </c:pt>
              </c:strCache>
            </c:strRef>
          </c:tx>
          <c:spPr>
            <a:solidFill>
              <a:schemeClr val="accent5"/>
            </a:solidFill>
            <a:ln>
              <a:noFill/>
            </a:ln>
            <a:effectLst/>
            <a:sp3d/>
          </c:spPr>
          <c:invertIfNegative val="0"/>
          <c:val>
            <c:numRef>
              <c:f>'Lösungen, Erwartungsbild'!$F$21</c:f>
              <c:numCache>
                <c:formatCode>General</c:formatCode>
                <c:ptCount val="1"/>
                <c:pt idx="0">
                  <c:v>2929128</c:v>
                </c:pt>
              </c:numCache>
            </c:numRef>
          </c:val>
          <c:extLst>
            <c:ext xmlns:c16="http://schemas.microsoft.com/office/drawing/2014/chart" uri="{C3380CC4-5D6E-409C-BE32-E72D297353CC}">
              <c16:uniqueId val="{00000004-F482-4250-9BD1-5108CCFDA166}"/>
            </c:ext>
          </c:extLst>
        </c:ser>
        <c:ser>
          <c:idx val="5"/>
          <c:order val="5"/>
          <c:tx>
            <c:strRef>
              <c:f>'Lösungen, Erwartungsbild'!$B$22</c:f>
              <c:strCache>
                <c:ptCount val="1"/>
                <c:pt idx="0">
                  <c:v>FDP</c:v>
                </c:pt>
              </c:strCache>
            </c:strRef>
          </c:tx>
          <c:spPr>
            <a:solidFill>
              <a:schemeClr val="accent6"/>
            </a:solidFill>
            <a:ln>
              <a:noFill/>
            </a:ln>
            <a:effectLst/>
            <a:sp3d/>
          </c:spPr>
          <c:invertIfNegative val="0"/>
          <c:val>
            <c:numRef>
              <c:f>'Lösungen, Erwartungsbild'!$F$22</c:f>
              <c:numCache>
                <c:formatCode>General</c:formatCode>
                <c:ptCount val="1"/>
                <c:pt idx="0">
                  <c:v>5055108</c:v>
                </c:pt>
              </c:numCache>
            </c:numRef>
          </c:val>
          <c:extLst>
            <c:ext xmlns:c16="http://schemas.microsoft.com/office/drawing/2014/chart" uri="{C3380CC4-5D6E-409C-BE32-E72D297353CC}">
              <c16:uniqueId val="{00000005-F482-4250-9BD1-5108CCFDA166}"/>
            </c:ext>
          </c:extLst>
        </c:ser>
        <c:ser>
          <c:idx val="6"/>
          <c:order val="6"/>
          <c:tx>
            <c:strRef>
              <c:f>'Lösungen, Erwartungsbild'!$B$23</c:f>
              <c:strCache>
                <c:ptCount val="1"/>
                <c:pt idx="0">
                  <c:v>AfD</c:v>
                </c:pt>
              </c:strCache>
            </c:strRef>
          </c:tx>
          <c:spPr>
            <a:solidFill>
              <a:schemeClr val="accent1">
                <a:lumMod val="60000"/>
              </a:schemeClr>
            </a:solidFill>
            <a:ln>
              <a:noFill/>
            </a:ln>
            <a:effectLst/>
            <a:sp3d/>
          </c:spPr>
          <c:invertIfNegative val="0"/>
          <c:val>
            <c:numRef>
              <c:f>'Lösungen, Erwartungsbild'!$F$23</c:f>
              <c:numCache>
                <c:formatCode>General</c:formatCode>
                <c:ptCount val="1"/>
                <c:pt idx="0">
                  <c:v>5952744</c:v>
                </c:pt>
              </c:numCache>
            </c:numRef>
          </c:val>
          <c:extLst>
            <c:ext xmlns:c16="http://schemas.microsoft.com/office/drawing/2014/chart" uri="{C3380CC4-5D6E-409C-BE32-E72D297353CC}">
              <c16:uniqueId val="{00000006-F482-4250-9BD1-5108CCFDA166}"/>
            </c:ext>
          </c:extLst>
        </c:ser>
        <c:ser>
          <c:idx val="7"/>
          <c:order val="7"/>
          <c:tx>
            <c:strRef>
              <c:f>'Lösungen, Erwartungsbild'!$B$24</c:f>
              <c:strCache>
                <c:ptCount val="1"/>
                <c:pt idx="0">
                  <c:v>Freie Wähler</c:v>
                </c:pt>
              </c:strCache>
            </c:strRef>
          </c:tx>
          <c:spPr>
            <a:solidFill>
              <a:schemeClr val="accent2">
                <a:lumMod val="60000"/>
              </a:schemeClr>
            </a:solidFill>
            <a:ln>
              <a:noFill/>
            </a:ln>
            <a:effectLst/>
            <a:sp3d/>
          </c:spPr>
          <c:invertIfNegative val="0"/>
          <c:val>
            <c:numRef>
              <c:f>'Lösungen, Erwartungsbild'!$F$24</c:f>
              <c:numCache>
                <c:formatCode>General</c:formatCode>
                <c:ptCount val="1"/>
                <c:pt idx="0">
                  <c:v>472440</c:v>
                </c:pt>
              </c:numCache>
            </c:numRef>
          </c:val>
          <c:extLst>
            <c:ext xmlns:c16="http://schemas.microsoft.com/office/drawing/2014/chart" uri="{C3380CC4-5D6E-409C-BE32-E72D297353CC}">
              <c16:uniqueId val="{00000007-F482-4250-9BD1-5108CCFDA166}"/>
            </c:ext>
          </c:extLst>
        </c:ser>
        <c:ser>
          <c:idx val="8"/>
          <c:order val="8"/>
          <c:tx>
            <c:strRef>
              <c:f>'Lösungen, Erwartungsbild'!$B$25</c:f>
              <c:strCache>
                <c:ptCount val="1"/>
                <c:pt idx="0">
                  <c:v>Die PARTEI</c:v>
                </c:pt>
              </c:strCache>
            </c:strRef>
          </c:tx>
          <c:spPr>
            <a:solidFill>
              <a:schemeClr val="accent3">
                <a:lumMod val="60000"/>
              </a:schemeClr>
            </a:solidFill>
            <a:ln>
              <a:noFill/>
            </a:ln>
            <a:effectLst/>
            <a:sp3d/>
          </c:spPr>
          <c:invertIfNegative val="0"/>
          <c:val>
            <c:numRef>
              <c:f>'Lösungen, Erwartungsbild'!$F$25</c:f>
              <c:numCache>
                <c:formatCode>General</c:formatCode>
                <c:ptCount val="1"/>
                <c:pt idx="0">
                  <c:v>472440</c:v>
                </c:pt>
              </c:numCache>
            </c:numRef>
          </c:val>
          <c:extLst>
            <c:ext xmlns:c16="http://schemas.microsoft.com/office/drawing/2014/chart" uri="{C3380CC4-5D6E-409C-BE32-E72D297353CC}">
              <c16:uniqueId val="{00000008-F482-4250-9BD1-5108CCFDA166}"/>
            </c:ext>
          </c:extLst>
        </c:ser>
        <c:ser>
          <c:idx val="9"/>
          <c:order val="9"/>
          <c:tx>
            <c:strRef>
              <c:f>'Lösungen, Erwartungsbild'!$B$26</c:f>
              <c:strCache>
                <c:ptCount val="1"/>
                <c:pt idx="0">
                  <c:v>Tierschutzpartei</c:v>
                </c:pt>
              </c:strCache>
            </c:strRef>
          </c:tx>
          <c:spPr>
            <a:solidFill>
              <a:schemeClr val="accent4">
                <a:lumMod val="60000"/>
              </a:schemeClr>
            </a:solidFill>
            <a:ln>
              <a:noFill/>
            </a:ln>
            <a:effectLst/>
            <a:sp3d/>
          </c:spPr>
          <c:invertIfNegative val="0"/>
          <c:val>
            <c:numRef>
              <c:f>'Lösungen, Erwartungsbild'!$F$26</c:f>
              <c:numCache>
                <c:formatCode>General</c:formatCode>
                <c:ptCount val="1"/>
                <c:pt idx="0">
                  <c:v>377952</c:v>
                </c:pt>
              </c:numCache>
            </c:numRef>
          </c:val>
          <c:extLst>
            <c:ext xmlns:c16="http://schemas.microsoft.com/office/drawing/2014/chart" uri="{C3380CC4-5D6E-409C-BE32-E72D297353CC}">
              <c16:uniqueId val="{00000009-F482-4250-9BD1-5108CCFDA166}"/>
            </c:ext>
          </c:extLst>
        </c:ser>
        <c:ser>
          <c:idx val="10"/>
          <c:order val="10"/>
          <c:tx>
            <c:strRef>
              <c:f>'Lösungen, Erwartungsbild'!$B$27</c:f>
              <c:strCache>
                <c:ptCount val="1"/>
                <c:pt idx="0">
                  <c:v>Sonstige</c:v>
                </c:pt>
              </c:strCache>
            </c:strRef>
          </c:tx>
          <c:spPr>
            <a:solidFill>
              <a:schemeClr val="accent5">
                <a:lumMod val="60000"/>
              </a:schemeClr>
            </a:solidFill>
            <a:ln>
              <a:noFill/>
            </a:ln>
            <a:effectLst/>
            <a:sp3d/>
          </c:spPr>
          <c:invertIfNegative val="0"/>
          <c:val>
            <c:numRef>
              <c:f>'Lösungen, Erwartungsbild'!$F$27</c:f>
              <c:numCache>
                <c:formatCode>General</c:formatCode>
                <c:ptCount val="1"/>
                <c:pt idx="0">
                  <c:v>1039367.9999999999</c:v>
                </c:pt>
              </c:numCache>
            </c:numRef>
          </c:val>
          <c:extLst>
            <c:ext xmlns:c16="http://schemas.microsoft.com/office/drawing/2014/chart" uri="{C3380CC4-5D6E-409C-BE32-E72D297353CC}">
              <c16:uniqueId val="{0000000A-F482-4250-9BD1-5108CCFDA166}"/>
            </c:ext>
          </c:extLst>
        </c:ser>
        <c:dLbls>
          <c:showLegendKey val="0"/>
          <c:showVal val="0"/>
          <c:showCatName val="0"/>
          <c:showSerName val="0"/>
          <c:showPercent val="0"/>
          <c:showBubbleSize val="0"/>
        </c:dLbls>
        <c:gapWidth val="150"/>
        <c:shape val="box"/>
        <c:axId val="1632889327"/>
        <c:axId val="1632889743"/>
        <c:axId val="0"/>
      </c:bar3DChart>
      <c:catAx>
        <c:axId val="163288932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2889743"/>
        <c:crosses val="autoZero"/>
        <c:auto val="1"/>
        <c:lblAlgn val="ctr"/>
        <c:lblOffset val="100"/>
        <c:noMultiLvlLbl val="0"/>
      </c:catAx>
      <c:valAx>
        <c:axId val="16328897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288932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 Wählerzahl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'Lösungen, Erwartungsbild'!$B$48</c:f>
              <c:strCache>
                <c:ptCount val="1"/>
                <c:pt idx="0">
                  <c:v>Delfine</c:v>
                </c:pt>
              </c:strCache>
            </c:strRef>
          </c:tx>
          <c:spPr>
            <a:solidFill>
              <a:schemeClr val="accent1"/>
            </a:solidFill>
            <a:ln>
              <a:noFill/>
            </a:ln>
            <a:effectLst/>
            <a:sp3d/>
          </c:spPr>
          <c:invertIfNegative val="0"/>
          <c:cat>
            <c:strRef>
              <c:f>'Lösungen, Erwartungsbild'!$C$46</c:f>
              <c:strCache>
                <c:ptCount val="1"/>
                <c:pt idx="0">
                  <c:v>absolute Häufigkeit</c:v>
                </c:pt>
              </c:strCache>
            </c:strRef>
          </c:cat>
          <c:val>
            <c:numRef>
              <c:f>'Lösungen, Erwartungsbild'!$C$48</c:f>
              <c:numCache>
                <c:formatCode>@</c:formatCode>
                <c:ptCount val="1"/>
                <c:pt idx="0">
                  <c:v>6</c:v>
                </c:pt>
              </c:numCache>
            </c:numRef>
          </c:val>
          <c:extLst>
            <c:ext xmlns:c16="http://schemas.microsoft.com/office/drawing/2014/chart" uri="{C3380CC4-5D6E-409C-BE32-E72D297353CC}">
              <c16:uniqueId val="{00000000-C6DB-41D9-A246-CB036B39681C}"/>
            </c:ext>
          </c:extLst>
        </c:ser>
        <c:ser>
          <c:idx val="1"/>
          <c:order val="1"/>
          <c:tx>
            <c:strRef>
              <c:f>'Lösungen, Erwartungsbild'!$B$49</c:f>
              <c:strCache>
                <c:ptCount val="1"/>
                <c:pt idx="0">
                  <c:v>Krokodile</c:v>
                </c:pt>
              </c:strCache>
            </c:strRef>
          </c:tx>
          <c:spPr>
            <a:solidFill>
              <a:schemeClr val="accent2"/>
            </a:solidFill>
            <a:ln>
              <a:noFill/>
            </a:ln>
            <a:effectLst/>
            <a:sp3d/>
          </c:spPr>
          <c:invertIfNegative val="0"/>
          <c:cat>
            <c:strRef>
              <c:f>'Lösungen, Erwartungsbild'!$C$46</c:f>
              <c:strCache>
                <c:ptCount val="1"/>
                <c:pt idx="0">
                  <c:v>absolute Häufigkeit</c:v>
                </c:pt>
              </c:strCache>
            </c:strRef>
          </c:cat>
          <c:val>
            <c:numRef>
              <c:f>'Lösungen, Erwartungsbild'!$C$49</c:f>
              <c:numCache>
                <c:formatCode>General</c:formatCode>
                <c:ptCount val="1"/>
                <c:pt idx="0">
                  <c:v>8</c:v>
                </c:pt>
              </c:numCache>
            </c:numRef>
          </c:val>
          <c:extLst>
            <c:ext xmlns:c16="http://schemas.microsoft.com/office/drawing/2014/chart" uri="{C3380CC4-5D6E-409C-BE32-E72D297353CC}">
              <c16:uniqueId val="{00000001-C6DB-41D9-A246-CB036B39681C}"/>
            </c:ext>
          </c:extLst>
        </c:ser>
        <c:ser>
          <c:idx val="2"/>
          <c:order val="2"/>
          <c:tx>
            <c:strRef>
              <c:f>'Lösungen, Erwartungsbild'!$B$50</c:f>
              <c:strCache>
                <c:ptCount val="1"/>
                <c:pt idx="0">
                  <c:v>Affen</c:v>
                </c:pt>
              </c:strCache>
            </c:strRef>
          </c:tx>
          <c:spPr>
            <a:solidFill>
              <a:schemeClr val="accent3"/>
            </a:solidFill>
            <a:ln>
              <a:noFill/>
            </a:ln>
            <a:effectLst/>
            <a:sp3d/>
          </c:spPr>
          <c:invertIfNegative val="0"/>
          <c:cat>
            <c:strRef>
              <c:f>'Lösungen, Erwartungsbild'!$C$46</c:f>
              <c:strCache>
                <c:ptCount val="1"/>
                <c:pt idx="0">
                  <c:v>absolute Häufigkeit</c:v>
                </c:pt>
              </c:strCache>
            </c:strRef>
          </c:cat>
          <c:val>
            <c:numRef>
              <c:f>'Lösungen, Erwartungsbild'!$C$50</c:f>
              <c:numCache>
                <c:formatCode>General</c:formatCode>
                <c:ptCount val="1"/>
                <c:pt idx="0">
                  <c:v>3</c:v>
                </c:pt>
              </c:numCache>
            </c:numRef>
          </c:val>
          <c:extLst>
            <c:ext xmlns:c16="http://schemas.microsoft.com/office/drawing/2014/chart" uri="{C3380CC4-5D6E-409C-BE32-E72D297353CC}">
              <c16:uniqueId val="{00000002-C6DB-41D9-A246-CB036B39681C}"/>
            </c:ext>
          </c:extLst>
        </c:ser>
        <c:ser>
          <c:idx val="3"/>
          <c:order val="3"/>
          <c:tx>
            <c:strRef>
              <c:f>'Lösungen, Erwartungsbild'!$B$51</c:f>
              <c:strCache>
                <c:ptCount val="1"/>
                <c:pt idx="0">
                  <c:v>Schwäne</c:v>
                </c:pt>
              </c:strCache>
            </c:strRef>
          </c:tx>
          <c:spPr>
            <a:solidFill>
              <a:schemeClr val="accent4"/>
            </a:solidFill>
            <a:ln>
              <a:noFill/>
            </a:ln>
            <a:effectLst/>
            <a:sp3d/>
          </c:spPr>
          <c:invertIfNegative val="0"/>
          <c:cat>
            <c:strRef>
              <c:f>'Lösungen, Erwartungsbild'!$C$46</c:f>
              <c:strCache>
                <c:ptCount val="1"/>
                <c:pt idx="0">
                  <c:v>absolute Häufigkeit</c:v>
                </c:pt>
              </c:strCache>
            </c:strRef>
          </c:cat>
          <c:val>
            <c:numRef>
              <c:f>'Lösungen, Erwartungsbild'!$C$51</c:f>
              <c:numCache>
                <c:formatCode>General</c:formatCode>
                <c:ptCount val="1"/>
                <c:pt idx="0">
                  <c:v>4</c:v>
                </c:pt>
              </c:numCache>
            </c:numRef>
          </c:val>
          <c:extLst>
            <c:ext xmlns:c16="http://schemas.microsoft.com/office/drawing/2014/chart" uri="{C3380CC4-5D6E-409C-BE32-E72D297353CC}">
              <c16:uniqueId val="{00000003-C6DB-41D9-A246-CB036B39681C}"/>
            </c:ext>
          </c:extLst>
        </c:ser>
        <c:ser>
          <c:idx val="4"/>
          <c:order val="4"/>
          <c:tx>
            <c:strRef>
              <c:f>'Lösungen, Erwartungsbild'!$B$52</c:f>
              <c:strCache>
                <c:ptCount val="1"/>
                <c:pt idx="0">
                  <c:v>Gazellen</c:v>
                </c:pt>
              </c:strCache>
            </c:strRef>
          </c:tx>
          <c:spPr>
            <a:solidFill>
              <a:schemeClr val="accent5"/>
            </a:solidFill>
            <a:ln>
              <a:noFill/>
            </a:ln>
            <a:effectLst/>
            <a:sp3d/>
          </c:spPr>
          <c:invertIfNegative val="0"/>
          <c:cat>
            <c:strRef>
              <c:f>'Lösungen, Erwartungsbild'!$C$46</c:f>
              <c:strCache>
                <c:ptCount val="1"/>
                <c:pt idx="0">
                  <c:v>absolute Häufigkeit</c:v>
                </c:pt>
              </c:strCache>
            </c:strRef>
          </c:cat>
          <c:val>
            <c:numRef>
              <c:f>'Lösungen, Erwartungsbild'!$C$52</c:f>
              <c:numCache>
                <c:formatCode>General</c:formatCode>
                <c:ptCount val="1"/>
                <c:pt idx="0">
                  <c:v>3</c:v>
                </c:pt>
              </c:numCache>
            </c:numRef>
          </c:val>
          <c:extLst>
            <c:ext xmlns:c16="http://schemas.microsoft.com/office/drawing/2014/chart" uri="{C3380CC4-5D6E-409C-BE32-E72D297353CC}">
              <c16:uniqueId val="{00000004-C6DB-41D9-A246-CB036B39681C}"/>
            </c:ext>
          </c:extLst>
        </c:ser>
        <c:dLbls>
          <c:showLegendKey val="0"/>
          <c:showVal val="0"/>
          <c:showCatName val="0"/>
          <c:showSerName val="0"/>
          <c:showPercent val="0"/>
          <c:showBubbleSize val="0"/>
        </c:dLbls>
        <c:gapWidth val="150"/>
        <c:shape val="box"/>
        <c:axId val="1632889327"/>
        <c:axId val="1632889743"/>
        <c:axId val="0"/>
      </c:bar3DChart>
      <c:catAx>
        <c:axId val="163288932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2889743"/>
        <c:crosses val="autoZero"/>
        <c:auto val="0"/>
        <c:lblAlgn val="ctr"/>
        <c:lblOffset val="100"/>
        <c:noMultiLvlLbl val="0"/>
      </c:catAx>
      <c:valAx>
        <c:axId val="1632889743"/>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288932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651164</xdr:colOff>
      <xdr:row>12</xdr:row>
      <xdr:rowOff>103414</xdr:rowOff>
    </xdr:from>
    <xdr:to>
      <xdr:col>12</xdr:col>
      <xdr:colOff>173677</xdr:colOff>
      <xdr:row>30</xdr:row>
      <xdr:rowOff>174170</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727363</xdr:colOff>
      <xdr:row>12</xdr:row>
      <xdr:rowOff>178626</xdr:rowOff>
    </xdr:from>
    <xdr:to>
      <xdr:col>18</xdr:col>
      <xdr:colOff>529441</xdr:colOff>
      <xdr:row>27</xdr:row>
      <xdr:rowOff>140526</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502227</xdr:colOff>
      <xdr:row>35</xdr:row>
      <xdr:rowOff>3464</xdr:rowOff>
    </xdr:from>
    <xdr:to>
      <xdr:col>19</xdr:col>
      <xdr:colOff>304305</xdr:colOff>
      <xdr:row>49</xdr:row>
      <xdr:rowOff>161307</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381000</xdr:colOff>
      <xdr:row>54</xdr:row>
      <xdr:rowOff>86590</xdr:rowOff>
    </xdr:from>
    <xdr:to>
      <xdr:col>4</xdr:col>
      <xdr:colOff>1083623</xdr:colOff>
      <xdr:row>69</xdr:row>
      <xdr:rowOff>53933</xdr:rowOff>
    </xdr:to>
    <xdr:graphicFrame macro="">
      <xdr:nvGraphicFramePr>
        <xdr:cNvPr id="5"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3" name="Tabelle3" displayName="Tabelle3" ref="K35:L42" totalsRowShown="0" headerRowDxfId="35" tableBorderDxfId="34">
  <autoFilter ref="K35:L42"/>
  <tableColumns count="2">
    <tableColumn id="1" name="prozentualer Anteil Zweitstimmen" dataDxfId="33"/>
    <tableColumn id="2" name="Anzahl Sitze im Bundestag" dataDxfId="32"/>
  </tableColumns>
  <tableStyleInfo name="TableStyleLight11" showFirstColumn="0" showLastColumn="0" showRowStripes="1" showColumnStripes="0"/>
</table>
</file>

<file path=xl/tables/table2.xml><?xml version="1.0" encoding="utf-8"?>
<table xmlns="http://schemas.openxmlformats.org/spreadsheetml/2006/main" id="4" name="Tabelle4" displayName="Tabelle4" ref="B15:G27" totalsRowShown="0" headerRowDxfId="31" headerRowBorderDxfId="30" tableBorderDxfId="29" totalsRowBorderDxfId="28">
  <autoFilter ref="B15:G27"/>
  <tableColumns count="6">
    <tableColumn id="1" name="Partei" dataDxfId="27"/>
    <tableColumn id="2" name="prozentualer Anteil Wahlergebnis" dataDxfId="26" dataCellStyle="Prozent"/>
    <tableColumn id="3" name="Anzahl Sitze" dataDxfId="25"/>
    <tableColumn id="4" name="prozentualer Anteil Sitze" dataDxfId="24" dataCellStyle="Prozent"/>
    <tableColumn id="5" name="absolute Wählerzahl" dataDxfId="23"/>
    <tableColumn id="6" name="Kategorisierung Sitzanzahl im Bundestag" dataDxfId="22" dataCellStyle="Prozent"/>
  </tableColumns>
  <tableStyleInfo name="TableStyleLight11" showFirstColumn="0" showLastColumn="0" showRowStripes="1" showColumnStripes="0"/>
</table>
</file>

<file path=xl/tables/table3.xml><?xml version="1.0" encoding="utf-8"?>
<table xmlns="http://schemas.openxmlformats.org/spreadsheetml/2006/main" id="5" name="Tabelle36" displayName="Tabelle36" ref="K35:L42" totalsRowShown="0" headerRowDxfId="21" tableBorderDxfId="20">
  <autoFilter ref="K35:L42"/>
  <tableColumns count="2">
    <tableColumn id="1" name="prozentualer Anteil Zweitstimmen" dataDxfId="19"/>
    <tableColumn id="2" name="Anzahl Sitze im Bundestag" dataDxfId="18"/>
  </tableColumns>
  <tableStyleInfo name="TableStyleLight11" showFirstColumn="0" showLastColumn="0" showRowStripes="1" showColumnStripes="0"/>
</table>
</file>

<file path=xl/tables/table4.xml><?xml version="1.0" encoding="utf-8"?>
<table xmlns="http://schemas.openxmlformats.org/spreadsheetml/2006/main" id="6" name="Tabelle47" displayName="Tabelle47" ref="B15:G27" totalsRowShown="0" headerRowDxfId="17" headerRowBorderDxfId="16" tableBorderDxfId="15" totalsRowBorderDxfId="14">
  <autoFilter ref="B15:G27"/>
  <tableColumns count="6">
    <tableColumn id="1" name="Partei" dataDxfId="13"/>
    <tableColumn id="2" name="prozentualer Anteil Wahlergebnis" dataDxfId="12" dataCellStyle="Prozent"/>
    <tableColumn id="3" name="Anzahl Sitze" dataDxfId="11"/>
    <tableColumn id="4" name="prozentualer Anteil Sitze" dataDxfId="10" dataCellStyle="Prozent"/>
    <tableColumn id="5" name="absolute Wählerzahl" dataDxfId="9"/>
    <tableColumn id="6" name="Kategorisierung Sitzanzahl im Bundestag" dataDxfId="8" dataCellStyle="Prozent"/>
  </tableColumns>
  <tableStyleInfo name="TableStyleLight11" showFirstColumn="0" showLastColumn="0" showRowStripes="1" showColumnStripes="0"/>
</table>
</file>

<file path=xl/tables/table5.xml><?xml version="1.0" encoding="utf-8"?>
<table xmlns="http://schemas.openxmlformats.org/spreadsheetml/2006/main" id="7" name="Tabelle478" displayName="Tabelle478" ref="B46:E52" totalsRowShown="0" headerRowDxfId="7" headerRowBorderDxfId="6" tableBorderDxfId="5" totalsRowBorderDxfId="4">
  <autoFilter ref="B46:E52"/>
  <tableColumns count="4">
    <tableColumn id="1" name="Partei" dataDxfId="3"/>
    <tableColumn id="2" name="absolute Häufigkeit" dataDxfId="2" dataCellStyle="Prozent"/>
    <tableColumn id="3" name="relative Häufigkeit" dataDxfId="1" dataCellStyle="Prozent"/>
    <tableColumn id="4" name="Kategorisierung prozentualer Anteil" dataDxfId="0" dataCellStyle="Prozent">
      <calculatedColumnFormula>VLOOKUP(Tabelle478[[#This Row],[relative Häufigkeit]], $K$37:$L$43, 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2"/>
  <sheetViews>
    <sheetView topLeftCell="A4" zoomScale="70" zoomScaleNormal="70" workbookViewId="0">
      <selection activeCell="H18" sqref="H18"/>
    </sheetView>
  </sheetViews>
  <sheetFormatPr baseColWidth="10" defaultRowHeight="14.4" x14ac:dyDescent="0.3"/>
  <cols>
    <col min="3" max="3" width="32.33203125" customWidth="1"/>
    <col min="4" max="4" width="12.44140625" customWidth="1"/>
    <col min="5" max="5" width="26.33203125" customWidth="1"/>
    <col min="6" max="6" width="21" customWidth="1"/>
    <col min="7" max="7" width="25.6640625" customWidth="1"/>
    <col min="10" max="10" width="21.21875" customWidth="1"/>
    <col min="11" max="11" width="32.21875" customWidth="1"/>
    <col min="12" max="12" width="38.44140625" customWidth="1"/>
  </cols>
  <sheetData>
    <row r="1" spans="2:7" ht="28.8" x14ac:dyDescent="0.55000000000000004">
      <c r="B1" s="22" t="s">
        <v>30</v>
      </c>
    </row>
    <row r="2" spans="2:7" ht="23.4" x14ac:dyDescent="0.45">
      <c r="B2" s="24" t="s">
        <v>0</v>
      </c>
      <c r="C2" s="23"/>
    </row>
    <row r="3" spans="2:7" ht="21" x14ac:dyDescent="0.4">
      <c r="C3" s="21" t="s">
        <v>10</v>
      </c>
    </row>
    <row r="4" spans="2:7" ht="21" x14ac:dyDescent="0.4">
      <c r="C4" s="21" t="s">
        <v>1</v>
      </c>
    </row>
    <row r="5" spans="2:7" ht="21" x14ac:dyDescent="0.4">
      <c r="C5" s="21" t="s">
        <v>32</v>
      </c>
    </row>
    <row r="6" spans="2:7" ht="21" x14ac:dyDescent="0.4">
      <c r="C6" s="21" t="s">
        <v>34</v>
      </c>
    </row>
    <row r="7" spans="2:7" ht="21" x14ac:dyDescent="0.4">
      <c r="C7" s="21" t="s">
        <v>33</v>
      </c>
    </row>
    <row r="12" spans="2:7" x14ac:dyDescent="0.3">
      <c r="C12" s="26" t="s">
        <v>28</v>
      </c>
      <c r="D12">
        <v>709</v>
      </c>
      <c r="E12" s="26" t="s">
        <v>29</v>
      </c>
      <c r="F12">
        <v>62000000</v>
      </c>
    </row>
    <row r="15" spans="2:7" x14ac:dyDescent="0.3">
      <c r="B15" s="2" t="s">
        <v>27</v>
      </c>
      <c r="C15" s="3" t="s">
        <v>11</v>
      </c>
      <c r="D15" s="3" t="s">
        <v>13</v>
      </c>
      <c r="E15" s="3" t="s">
        <v>12</v>
      </c>
      <c r="F15" s="3" t="s">
        <v>14</v>
      </c>
      <c r="G15" s="4" t="s">
        <v>26</v>
      </c>
    </row>
    <row r="16" spans="2:7" x14ac:dyDescent="0.3">
      <c r="B16" s="5"/>
      <c r="C16" s="6"/>
      <c r="D16" s="6"/>
      <c r="E16" s="6"/>
      <c r="F16" s="6"/>
      <c r="G16" s="7"/>
    </row>
    <row r="17" spans="2:7" x14ac:dyDescent="0.3">
      <c r="B17" s="5" t="s">
        <v>2</v>
      </c>
      <c r="C17" s="8">
        <v>0.26800000000000002</v>
      </c>
      <c r="D17" s="9">
        <v>200</v>
      </c>
      <c r="E17" s="8"/>
      <c r="F17" s="9"/>
      <c r="G17" s="57" t="str">
        <f>VLOOKUP(E17, $K$37:$L$43, 2)</f>
        <v>keine</v>
      </c>
    </row>
    <row r="18" spans="2:7" x14ac:dyDescent="0.3">
      <c r="B18" s="5" t="s">
        <v>4</v>
      </c>
      <c r="C18" s="8">
        <v>0.20499999999999999</v>
      </c>
      <c r="D18" s="9">
        <v>153</v>
      </c>
      <c r="E18" s="8"/>
      <c r="F18" s="9"/>
      <c r="G18" s="57" t="str">
        <f t="shared" ref="G18:G27" si="0">VLOOKUP(E18, $K$37:$L$43, 2)</f>
        <v>keine</v>
      </c>
    </row>
    <row r="19" spans="2:7" x14ac:dyDescent="0.3">
      <c r="B19" s="5" t="s">
        <v>5</v>
      </c>
      <c r="C19" s="8">
        <v>9.1999999999999998E-2</v>
      </c>
      <c r="D19" s="9">
        <v>69</v>
      </c>
      <c r="E19" s="8"/>
      <c r="F19" s="9"/>
      <c r="G19" s="57" t="str">
        <f t="shared" si="0"/>
        <v>keine</v>
      </c>
    </row>
    <row r="20" spans="2:7" x14ac:dyDescent="0.3">
      <c r="B20" s="5" t="s">
        <v>6</v>
      </c>
      <c r="C20" s="8">
        <v>8.8999999999999996E-2</v>
      </c>
      <c r="D20" s="9">
        <v>67</v>
      </c>
      <c r="E20" s="8"/>
      <c r="F20" s="9"/>
      <c r="G20" s="57" t="str">
        <f t="shared" si="0"/>
        <v>keine</v>
      </c>
    </row>
    <row r="21" spans="2:7" x14ac:dyDescent="0.3">
      <c r="B21" s="5" t="s">
        <v>3</v>
      </c>
      <c r="C21" s="8">
        <v>6.2E-2</v>
      </c>
      <c r="D21" s="9">
        <v>46</v>
      </c>
      <c r="E21" s="8"/>
      <c r="F21" s="9"/>
      <c r="G21" s="57" t="str">
        <f t="shared" si="0"/>
        <v>keine</v>
      </c>
    </row>
    <row r="22" spans="2:7" x14ac:dyDescent="0.3">
      <c r="B22" s="5" t="s">
        <v>7</v>
      </c>
      <c r="C22" s="8">
        <v>0.107</v>
      </c>
      <c r="D22" s="9">
        <v>80</v>
      </c>
      <c r="E22" s="8"/>
      <c r="F22" s="9"/>
      <c r="G22" s="57" t="str">
        <f t="shared" si="0"/>
        <v>keine</v>
      </c>
    </row>
    <row r="23" spans="2:7" x14ac:dyDescent="0.3">
      <c r="B23" s="5" t="s">
        <v>8</v>
      </c>
      <c r="C23" s="8">
        <v>0.126</v>
      </c>
      <c r="D23" s="9">
        <v>94</v>
      </c>
      <c r="E23" s="8"/>
      <c r="F23" s="9"/>
      <c r="G23" s="57" t="str">
        <f t="shared" si="0"/>
        <v>keine</v>
      </c>
    </row>
    <row r="24" spans="2:7" x14ac:dyDescent="0.3">
      <c r="B24" s="5" t="s">
        <v>15</v>
      </c>
      <c r="C24" s="8">
        <v>0.01</v>
      </c>
      <c r="D24" s="9">
        <v>0</v>
      </c>
      <c r="E24" s="8"/>
      <c r="F24" s="9"/>
      <c r="G24" s="57" t="str">
        <f t="shared" si="0"/>
        <v>keine</v>
      </c>
    </row>
    <row r="25" spans="2:7" x14ac:dyDescent="0.3">
      <c r="B25" s="5" t="s">
        <v>16</v>
      </c>
      <c r="C25" s="8">
        <v>0.01</v>
      </c>
      <c r="D25" s="9">
        <v>0</v>
      </c>
      <c r="E25" s="8"/>
      <c r="F25" s="9"/>
      <c r="G25" s="57" t="str">
        <f t="shared" si="0"/>
        <v>keine</v>
      </c>
    </row>
    <row r="26" spans="2:7" x14ac:dyDescent="0.3">
      <c r="B26" s="5" t="s">
        <v>17</v>
      </c>
      <c r="C26" s="8">
        <v>8.0000000000000002E-3</v>
      </c>
      <c r="D26" s="9">
        <v>0</v>
      </c>
      <c r="E26" s="8"/>
      <c r="F26" s="9"/>
      <c r="G26" s="57" t="str">
        <f t="shared" si="0"/>
        <v>keine</v>
      </c>
    </row>
    <row r="27" spans="2:7" x14ac:dyDescent="0.3">
      <c r="B27" s="10" t="s">
        <v>9</v>
      </c>
      <c r="C27" s="11">
        <v>2.1999999999999999E-2</v>
      </c>
      <c r="D27" s="12">
        <v>0</v>
      </c>
      <c r="E27" s="11"/>
      <c r="F27" s="9"/>
      <c r="G27" s="58" t="str">
        <f t="shared" si="0"/>
        <v>keine</v>
      </c>
    </row>
    <row r="31" spans="2:7" x14ac:dyDescent="0.3">
      <c r="C31" s="1"/>
      <c r="E31" s="1"/>
      <c r="G31" s="1"/>
    </row>
    <row r="33" spans="3:12" x14ac:dyDescent="0.3">
      <c r="C33" s="26" t="s">
        <v>31</v>
      </c>
      <c r="F33">
        <f>COUNTIF(C17:C27, "&gt;=0,05")</f>
        <v>7</v>
      </c>
    </row>
    <row r="35" spans="3:12" x14ac:dyDescent="0.3">
      <c r="K35" s="14" t="s">
        <v>18</v>
      </c>
      <c r="L35" s="13" t="s">
        <v>19</v>
      </c>
    </row>
    <row r="36" spans="3:12" x14ac:dyDescent="0.3">
      <c r="K36" s="14"/>
      <c r="L36" s="13"/>
    </row>
    <row r="37" spans="3:12" x14ac:dyDescent="0.3">
      <c r="K37" s="15">
        <v>0</v>
      </c>
      <c r="L37" s="50" t="s">
        <v>20</v>
      </c>
    </row>
    <row r="38" spans="3:12" x14ac:dyDescent="0.3">
      <c r="K38" s="15">
        <v>0.05</v>
      </c>
      <c r="L38" s="49" t="s">
        <v>21</v>
      </c>
    </row>
    <row r="39" spans="3:12" x14ac:dyDescent="0.3">
      <c r="K39" s="15">
        <v>0.1</v>
      </c>
      <c r="L39" s="51" t="s">
        <v>25</v>
      </c>
    </row>
    <row r="40" spans="3:12" x14ac:dyDescent="0.3">
      <c r="K40" s="15">
        <v>0.15</v>
      </c>
      <c r="L40" s="16" t="s">
        <v>24</v>
      </c>
    </row>
    <row r="41" spans="3:12" x14ac:dyDescent="0.3">
      <c r="K41" s="15">
        <v>0.2</v>
      </c>
      <c r="L41" s="48" t="s">
        <v>23</v>
      </c>
    </row>
    <row r="42" spans="3:12" x14ac:dyDescent="0.3">
      <c r="K42" s="15">
        <v>0.25</v>
      </c>
      <c r="L42" s="47" t="s">
        <v>22</v>
      </c>
    </row>
  </sheetData>
  <pageMargins left="0.7" right="0.7" top="0.78740157499999996" bottom="0.78740157499999996" header="0.3" footer="0.3"/>
  <pageSetup paperSize="9" orientation="portrait" horizontalDpi="200" verticalDpi="20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tabSelected="1" topLeftCell="A2" zoomScale="44" zoomScaleNormal="70" workbookViewId="0">
      <selection activeCell="G33" sqref="G33"/>
    </sheetView>
  </sheetViews>
  <sheetFormatPr baseColWidth="10" defaultRowHeight="14.4" x14ac:dyDescent="0.3"/>
  <cols>
    <col min="2" max="2" width="15.21875" customWidth="1"/>
    <col min="3" max="3" width="21.109375" customWidth="1"/>
    <col min="4" max="4" width="20.109375" bestFit="1" customWidth="1"/>
    <col min="5" max="5" width="35.77734375" customWidth="1"/>
    <col min="6" max="6" width="22" bestFit="1" customWidth="1"/>
    <col min="7" max="7" width="39.6640625" bestFit="1" customWidth="1"/>
    <col min="11" max="11" width="34.88671875" bestFit="1" customWidth="1"/>
    <col min="12" max="12" width="27.109375" bestFit="1" customWidth="1"/>
  </cols>
  <sheetData>
    <row r="1" spans="2:25" ht="28.8" x14ac:dyDescent="0.55000000000000004">
      <c r="B1" s="38" t="s">
        <v>30</v>
      </c>
      <c r="C1" s="17"/>
      <c r="D1" s="17"/>
      <c r="E1" s="17"/>
      <c r="F1" s="17"/>
      <c r="G1" s="17"/>
      <c r="H1" s="17"/>
      <c r="I1" s="17"/>
      <c r="J1" s="17"/>
      <c r="K1" s="17"/>
      <c r="L1" s="17"/>
      <c r="M1" s="17"/>
      <c r="N1" s="17"/>
      <c r="O1" s="17"/>
      <c r="P1" s="17"/>
      <c r="Q1" s="17"/>
      <c r="R1" s="17"/>
      <c r="S1" s="17"/>
      <c r="T1" s="17"/>
      <c r="U1" s="17"/>
      <c r="V1" s="17"/>
      <c r="W1" s="17"/>
      <c r="X1" s="17"/>
      <c r="Y1" s="18"/>
    </row>
    <row r="2" spans="2:25" s="37" customFormat="1" ht="33.450000000000003" customHeight="1" x14ac:dyDescent="0.3">
      <c r="B2" s="39" t="s">
        <v>0</v>
      </c>
      <c r="C2" s="40"/>
      <c r="D2" s="41"/>
      <c r="E2" s="41"/>
      <c r="F2" s="41"/>
      <c r="G2" s="41"/>
      <c r="H2" s="41"/>
      <c r="I2" s="41"/>
      <c r="J2" s="41"/>
      <c r="K2" s="41"/>
      <c r="L2" s="41"/>
      <c r="M2" s="41"/>
      <c r="N2" s="41"/>
      <c r="O2" s="41"/>
      <c r="P2" s="41"/>
      <c r="Q2" s="41"/>
      <c r="R2" s="41"/>
      <c r="S2" s="41"/>
      <c r="T2" s="41"/>
      <c r="U2" s="41"/>
      <c r="V2" s="41"/>
      <c r="W2" s="41"/>
      <c r="X2" s="41"/>
      <c r="Y2" s="42"/>
    </row>
    <row r="3" spans="2:25" ht="21" customHeight="1" x14ac:dyDescent="0.4">
      <c r="B3" s="19"/>
      <c r="C3" s="60" t="s">
        <v>10</v>
      </c>
      <c r="D3" s="60"/>
      <c r="E3" s="60"/>
      <c r="F3" s="60"/>
      <c r="G3" s="60"/>
      <c r="H3" s="60"/>
      <c r="I3" s="60"/>
      <c r="J3" s="60"/>
      <c r="K3" s="60"/>
      <c r="L3" s="60"/>
      <c r="M3" s="60"/>
      <c r="N3" s="60"/>
      <c r="O3" s="60"/>
      <c r="P3" s="60"/>
      <c r="Q3" s="60"/>
      <c r="R3" s="60"/>
      <c r="S3" s="60"/>
      <c r="T3" s="60"/>
      <c r="U3" s="60"/>
      <c r="V3" s="60"/>
      <c r="W3" s="60"/>
      <c r="X3" s="60"/>
      <c r="Y3" s="61"/>
    </row>
    <row r="4" spans="2:25" ht="21" customHeight="1" x14ac:dyDescent="0.4">
      <c r="B4" s="19"/>
      <c r="C4" s="60" t="s">
        <v>1</v>
      </c>
      <c r="D4" s="60"/>
      <c r="E4" s="60"/>
      <c r="F4" s="60"/>
      <c r="G4" s="60"/>
      <c r="H4" s="60"/>
      <c r="I4" s="60"/>
      <c r="J4" s="60"/>
      <c r="K4" s="60"/>
      <c r="L4" s="60"/>
      <c r="M4" s="60"/>
      <c r="N4" s="60"/>
      <c r="O4" s="60"/>
      <c r="P4" s="60"/>
      <c r="Q4" s="60"/>
      <c r="R4" s="60"/>
      <c r="S4" s="60"/>
      <c r="T4" s="60"/>
      <c r="U4" s="60"/>
      <c r="V4" s="60"/>
      <c r="W4" s="60"/>
      <c r="X4" s="60"/>
      <c r="Y4" s="61"/>
    </row>
    <row r="5" spans="2:25" ht="21" customHeight="1" x14ac:dyDescent="0.4">
      <c r="B5" s="19"/>
      <c r="C5" s="60" t="s">
        <v>32</v>
      </c>
      <c r="D5" s="60"/>
      <c r="E5" s="60"/>
      <c r="F5" s="60"/>
      <c r="G5" s="60"/>
      <c r="H5" s="60"/>
      <c r="I5" s="60"/>
      <c r="J5" s="60"/>
      <c r="K5" s="60"/>
      <c r="L5" s="60"/>
      <c r="M5" s="60"/>
      <c r="N5" s="60"/>
      <c r="O5" s="60"/>
      <c r="P5" s="60"/>
      <c r="Q5" s="60"/>
      <c r="R5" s="60"/>
      <c r="S5" s="60"/>
      <c r="T5" s="60"/>
      <c r="U5" s="60"/>
      <c r="V5" s="60"/>
      <c r="W5" s="60"/>
      <c r="X5" s="60"/>
      <c r="Y5" s="61"/>
    </row>
    <row r="6" spans="2:25" ht="21" customHeight="1" x14ac:dyDescent="0.4">
      <c r="B6" s="19"/>
      <c r="C6" s="60" t="s">
        <v>34</v>
      </c>
      <c r="D6" s="60"/>
      <c r="E6" s="60"/>
      <c r="F6" s="60"/>
      <c r="G6" s="60"/>
      <c r="H6" s="60"/>
      <c r="I6" s="60"/>
      <c r="J6" s="60"/>
      <c r="K6" s="60"/>
      <c r="L6" s="60"/>
      <c r="M6" s="60"/>
      <c r="N6" s="60"/>
      <c r="O6" s="60"/>
      <c r="P6" s="60"/>
      <c r="Q6" s="60"/>
      <c r="R6" s="60"/>
      <c r="S6" s="60"/>
      <c r="T6" s="60"/>
      <c r="U6" s="60"/>
      <c r="V6" s="60"/>
      <c r="W6" s="60"/>
      <c r="X6" s="60"/>
      <c r="Y6" s="61"/>
    </row>
    <row r="7" spans="2:25" ht="45" customHeight="1" thickBot="1" x14ac:dyDescent="0.35">
      <c r="B7" s="20"/>
      <c r="C7" s="62" t="s">
        <v>40</v>
      </c>
      <c r="D7" s="62"/>
      <c r="E7" s="62"/>
      <c r="F7" s="62"/>
      <c r="G7" s="62"/>
      <c r="H7" s="62"/>
      <c r="I7" s="62"/>
      <c r="J7" s="62"/>
      <c r="K7" s="62"/>
      <c r="L7" s="62"/>
      <c r="M7" s="62"/>
      <c r="N7" s="62"/>
      <c r="O7" s="62"/>
      <c r="P7" s="62"/>
      <c r="Q7" s="62"/>
      <c r="R7" s="62"/>
      <c r="S7" s="62"/>
      <c r="T7" s="62"/>
      <c r="U7" s="62"/>
      <c r="V7" s="62"/>
      <c r="W7" s="62"/>
      <c r="X7" s="62"/>
      <c r="Y7" s="63"/>
    </row>
    <row r="11" spans="2:25" x14ac:dyDescent="0.3">
      <c r="E11" s="26" t="s">
        <v>44</v>
      </c>
      <c r="F11">
        <v>62000000</v>
      </c>
    </row>
    <row r="12" spans="2:25" x14ac:dyDescent="0.3">
      <c r="B12" s="59" t="s">
        <v>28</v>
      </c>
      <c r="C12" s="59"/>
      <c r="D12">
        <v>709</v>
      </c>
      <c r="E12" s="54" t="s">
        <v>29</v>
      </c>
      <c r="F12">
        <f>F11*0.762</f>
        <v>47244000</v>
      </c>
      <c r="H12" t="s">
        <v>45</v>
      </c>
    </row>
    <row r="14" spans="2:25" x14ac:dyDescent="0.3">
      <c r="C14" t="s">
        <v>48</v>
      </c>
      <c r="F14" t="s">
        <v>49</v>
      </c>
    </row>
    <row r="15" spans="2:25" x14ac:dyDescent="0.3">
      <c r="B15" s="2" t="s">
        <v>27</v>
      </c>
      <c r="C15" s="3" t="s">
        <v>11</v>
      </c>
      <c r="D15" s="3" t="s">
        <v>13</v>
      </c>
      <c r="E15" s="3" t="s">
        <v>12</v>
      </c>
      <c r="F15" s="3" t="s">
        <v>14</v>
      </c>
      <c r="G15" s="4" t="s">
        <v>26</v>
      </c>
    </row>
    <row r="16" spans="2:25" x14ac:dyDescent="0.3">
      <c r="B16" s="5"/>
      <c r="C16" s="6"/>
      <c r="D16" s="6"/>
      <c r="E16" s="6"/>
      <c r="F16" s="6"/>
      <c r="G16" s="7"/>
    </row>
    <row r="17" spans="2:7" x14ac:dyDescent="0.3">
      <c r="B17" s="5" t="s">
        <v>2</v>
      </c>
      <c r="C17" s="8">
        <v>0.26800000000000002</v>
      </c>
      <c r="D17" s="9">
        <v>200</v>
      </c>
      <c r="E17" s="8">
        <f>D17/$D$12</f>
        <v>0.28208744710860367</v>
      </c>
      <c r="F17" s="9">
        <f>Tabelle47[[#This Row],[prozentualer Anteil Wahlergebnis]]*$F$12</f>
        <v>12661392</v>
      </c>
      <c r="G17" s="27" t="str">
        <f>VLOOKUP(E17, $K$37:$L$43, 2)</f>
        <v>sehr viele</v>
      </c>
    </row>
    <row r="18" spans="2:7" x14ac:dyDescent="0.3">
      <c r="B18" s="5" t="s">
        <v>4</v>
      </c>
      <c r="C18" s="8">
        <v>0.20499999999999999</v>
      </c>
      <c r="D18" s="9">
        <v>153</v>
      </c>
      <c r="E18" s="8">
        <f t="shared" ref="E18:E27" si="0">D18/$D$12</f>
        <v>0.2157968970380818</v>
      </c>
      <c r="F18" s="9">
        <f>Tabelle47[[#This Row],[prozentualer Anteil Wahlergebnis]]*$F$12</f>
        <v>9685020</v>
      </c>
      <c r="G18" s="32" t="str">
        <f t="shared" ref="G18:G27" si="1">VLOOKUP(E18, $K$37:$L$43, 2)</f>
        <v>viele</v>
      </c>
    </row>
    <row r="19" spans="2:7" x14ac:dyDescent="0.3">
      <c r="B19" s="5" t="s">
        <v>5</v>
      </c>
      <c r="C19" s="8">
        <v>9.1999999999999998E-2</v>
      </c>
      <c r="D19" s="9">
        <v>69</v>
      </c>
      <c r="E19" s="8">
        <f t="shared" si="0"/>
        <v>9.7320169252468267E-2</v>
      </c>
      <c r="F19" s="9">
        <f>Tabelle47[[#This Row],[prozentualer Anteil Wahlergebnis]]*$F$12</f>
        <v>4346448</v>
      </c>
      <c r="G19" s="31" t="str">
        <f t="shared" si="1"/>
        <v>wenige</v>
      </c>
    </row>
    <row r="20" spans="2:7" x14ac:dyDescent="0.3">
      <c r="B20" s="5" t="s">
        <v>6</v>
      </c>
      <c r="C20" s="8">
        <v>8.8999999999999996E-2</v>
      </c>
      <c r="D20" s="9">
        <v>67</v>
      </c>
      <c r="E20" s="8">
        <f t="shared" si="0"/>
        <v>9.4499294781382234E-2</v>
      </c>
      <c r="F20" s="9">
        <f>Tabelle47[[#This Row],[prozentualer Anteil Wahlergebnis]]*$F$12</f>
        <v>4204716</v>
      </c>
      <c r="G20" s="31" t="str">
        <f t="shared" si="1"/>
        <v>wenige</v>
      </c>
    </row>
    <row r="21" spans="2:7" x14ac:dyDescent="0.3">
      <c r="B21" s="5" t="s">
        <v>3</v>
      </c>
      <c r="C21" s="8">
        <v>6.2E-2</v>
      </c>
      <c r="D21" s="9">
        <v>46</v>
      </c>
      <c r="E21" s="8">
        <f t="shared" si="0"/>
        <v>6.488011283497884E-2</v>
      </c>
      <c r="F21" s="9">
        <f>Tabelle47[[#This Row],[prozentualer Anteil Wahlergebnis]]*$F$12</f>
        <v>2929128</v>
      </c>
      <c r="G21" s="31" t="str">
        <f t="shared" si="1"/>
        <v>wenige</v>
      </c>
    </row>
    <row r="22" spans="2:7" x14ac:dyDescent="0.3">
      <c r="B22" s="5" t="s">
        <v>7</v>
      </c>
      <c r="C22" s="8">
        <v>0.107</v>
      </c>
      <c r="D22" s="9">
        <v>80</v>
      </c>
      <c r="E22" s="8">
        <f t="shared" si="0"/>
        <v>0.11283497884344147</v>
      </c>
      <c r="F22" s="9">
        <f>Tabelle47[[#This Row],[prozentualer Anteil Wahlergebnis]]*$F$12</f>
        <v>5055108</v>
      </c>
      <c r="G22" s="28" t="str">
        <f>VLOOKUP(E22, $K$37:$L$43, 2)</f>
        <v>unterdurchschnittlich viele</v>
      </c>
    </row>
    <row r="23" spans="2:7" x14ac:dyDescent="0.3">
      <c r="B23" s="5" t="s">
        <v>8</v>
      </c>
      <c r="C23" s="8">
        <v>0.126</v>
      </c>
      <c r="D23" s="9">
        <v>94</v>
      </c>
      <c r="E23" s="8">
        <f t="shared" si="0"/>
        <v>0.13258110014104371</v>
      </c>
      <c r="F23" s="9">
        <f>Tabelle47[[#This Row],[prozentualer Anteil Wahlergebnis]]*$F$12</f>
        <v>5952744</v>
      </c>
      <c r="G23" s="28" t="str">
        <f t="shared" si="1"/>
        <v>unterdurchschnittlich viele</v>
      </c>
    </row>
    <row r="24" spans="2:7" x14ac:dyDescent="0.3">
      <c r="B24" s="5" t="s">
        <v>15</v>
      </c>
      <c r="C24" s="8">
        <v>0.01</v>
      </c>
      <c r="D24" s="9">
        <v>0</v>
      </c>
      <c r="E24" s="8">
        <f t="shared" si="0"/>
        <v>0</v>
      </c>
      <c r="F24" s="9">
        <f>Tabelle47[[#This Row],[prozentualer Anteil Wahlergebnis]]*$F$12</f>
        <v>472440</v>
      </c>
      <c r="G24" s="29" t="str">
        <f t="shared" si="1"/>
        <v>keine</v>
      </c>
    </row>
    <row r="25" spans="2:7" x14ac:dyDescent="0.3">
      <c r="B25" s="5" t="s">
        <v>16</v>
      </c>
      <c r="C25" s="8">
        <v>0.01</v>
      </c>
      <c r="D25" s="9">
        <v>0</v>
      </c>
      <c r="E25" s="8">
        <f t="shared" si="0"/>
        <v>0</v>
      </c>
      <c r="F25" s="9">
        <f>Tabelle47[[#This Row],[prozentualer Anteil Wahlergebnis]]*$F$12</f>
        <v>472440</v>
      </c>
      <c r="G25" s="29" t="str">
        <f t="shared" si="1"/>
        <v>keine</v>
      </c>
    </row>
    <row r="26" spans="2:7" x14ac:dyDescent="0.3">
      <c r="B26" s="5" t="s">
        <v>17</v>
      </c>
      <c r="C26" s="8">
        <v>8.0000000000000002E-3</v>
      </c>
      <c r="D26" s="9">
        <v>0</v>
      </c>
      <c r="E26" s="8">
        <f t="shared" si="0"/>
        <v>0</v>
      </c>
      <c r="F26" s="9">
        <f>Tabelle47[[#This Row],[prozentualer Anteil Wahlergebnis]]*$F$12</f>
        <v>377952</v>
      </c>
      <c r="G26" s="29" t="str">
        <f t="shared" si="1"/>
        <v>keine</v>
      </c>
    </row>
    <row r="27" spans="2:7" x14ac:dyDescent="0.3">
      <c r="B27" s="10" t="s">
        <v>9</v>
      </c>
      <c r="C27" s="11">
        <v>2.1999999999999999E-2</v>
      </c>
      <c r="D27" s="12">
        <v>0</v>
      </c>
      <c r="E27" s="11">
        <f t="shared" si="0"/>
        <v>0</v>
      </c>
      <c r="F27" s="9">
        <f>Tabelle47[[#This Row],[prozentualer Anteil Wahlergebnis]]*$F$12</f>
        <v>1039367.9999999999</v>
      </c>
      <c r="G27" s="30" t="str">
        <f t="shared" si="1"/>
        <v>keine</v>
      </c>
    </row>
    <row r="31" spans="2:7" x14ac:dyDescent="0.3">
      <c r="C31" s="1"/>
      <c r="E31" s="1"/>
      <c r="G31" s="1"/>
    </row>
    <row r="33" spans="1:14" x14ac:dyDescent="0.3">
      <c r="B33" s="54" t="s">
        <v>31</v>
      </c>
      <c r="C33" s="54"/>
      <c r="D33" s="54"/>
      <c r="E33" s="54"/>
      <c r="F33">
        <f>COUNTIF(C17:C27, "&gt;=0,05")</f>
        <v>7</v>
      </c>
      <c r="G33" s="54"/>
    </row>
    <row r="34" spans="1:14" x14ac:dyDescent="0.3">
      <c r="N34" t="s">
        <v>46</v>
      </c>
    </row>
    <row r="35" spans="1:14" x14ac:dyDescent="0.3">
      <c r="K35" s="14" t="s">
        <v>18</v>
      </c>
      <c r="L35" s="13" t="s">
        <v>19</v>
      </c>
    </row>
    <row r="36" spans="1:14" x14ac:dyDescent="0.3">
      <c r="K36" s="14"/>
      <c r="L36" s="13"/>
    </row>
    <row r="37" spans="1:14" x14ac:dyDescent="0.3">
      <c r="K37" s="15">
        <v>0</v>
      </c>
      <c r="L37" s="50" t="s">
        <v>20</v>
      </c>
    </row>
    <row r="38" spans="1:14" x14ac:dyDescent="0.3">
      <c r="K38" s="15">
        <v>0.05</v>
      </c>
      <c r="L38" s="49" t="s">
        <v>21</v>
      </c>
    </row>
    <row r="39" spans="1:14" x14ac:dyDescent="0.3">
      <c r="K39" s="15">
        <v>0.1</v>
      </c>
      <c r="L39" s="51" t="s">
        <v>25</v>
      </c>
    </row>
    <row r="40" spans="1:14" x14ac:dyDescent="0.3">
      <c r="K40" s="15">
        <v>0.15</v>
      </c>
      <c r="L40" s="16" t="s">
        <v>24</v>
      </c>
    </row>
    <row r="41" spans="1:14" x14ac:dyDescent="0.3">
      <c r="K41" s="15">
        <v>0.2</v>
      </c>
      <c r="L41" s="48" t="s">
        <v>23</v>
      </c>
    </row>
    <row r="42" spans="1:14" x14ac:dyDescent="0.3">
      <c r="C42" s="54" t="s">
        <v>43</v>
      </c>
      <c r="D42">
        <v>24</v>
      </c>
      <c r="K42" s="15">
        <v>0.25</v>
      </c>
      <c r="L42" s="47" t="s">
        <v>22</v>
      </c>
    </row>
    <row r="45" spans="1:14" x14ac:dyDescent="0.3">
      <c r="A45" t="s">
        <v>47</v>
      </c>
    </row>
    <row r="46" spans="1:14" x14ac:dyDescent="0.3">
      <c r="B46" s="2" t="s">
        <v>27</v>
      </c>
      <c r="C46" s="3" t="s">
        <v>41</v>
      </c>
      <c r="D46" s="3" t="s">
        <v>42</v>
      </c>
      <c r="E46" s="4" t="s">
        <v>50</v>
      </c>
      <c r="F46" s="25"/>
      <c r="G46" s="25"/>
    </row>
    <row r="47" spans="1:14" x14ac:dyDescent="0.3">
      <c r="B47" s="5"/>
      <c r="C47" s="6"/>
      <c r="D47" s="6"/>
      <c r="E47" s="53"/>
      <c r="F47" s="25"/>
      <c r="G47" s="25"/>
    </row>
    <row r="48" spans="1:14" x14ac:dyDescent="0.3">
      <c r="B48" s="5" t="s">
        <v>35</v>
      </c>
      <c r="C48" s="43">
        <v>6</v>
      </c>
      <c r="D48" s="8">
        <f>Tabelle478[[#This Row],[absolute Häufigkeit]]/$D$42</f>
        <v>0.25</v>
      </c>
      <c r="E48" s="27" t="str">
        <f>VLOOKUP(Tabelle478[[#This Row],[relative Häufigkeit]], $K$37:$L$43, 2)</f>
        <v>sehr viele</v>
      </c>
      <c r="F48" s="45"/>
      <c r="G48" s="45"/>
    </row>
    <row r="49" spans="2:7" x14ac:dyDescent="0.3">
      <c r="B49" s="5" t="s">
        <v>36</v>
      </c>
      <c r="C49" s="55">
        <v>8</v>
      </c>
      <c r="D49" s="8">
        <f>Tabelle478[[#This Row],[absolute Häufigkeit]]/$D$42</f>
        <v>0.33333333333333331</v>
      </c>
      <c r="E49" s="27" t="str">
        <f>VLOOKUP(Tabelle478[[#This Row],[relative Häufigkeit]], $K$37:$L$43, 2)</f>
        <v>sehr viele</v>
      </c>
      <c r="F49" s="45"/>
      <c r="G49" s="45"/>
    </row>
    <row r="50" spans="2:7" x14ac:dyDescent="0.3">
      <c r="B50" s="5" t="s">
        <v>39</v>
      </c>
      <c r="C50" s="55">
        <v>3</v>
      </c>
      <c r="D50" s="8">
        <f>Tabelle478[[#This Row],[absolute Häufigkeit]]/$D$42</f>
        <v>0.125</v>
      </c>
      <c r="E50" s="28" t="str">
        <f>VLOOKUP(Tabelle478[[#This Row],[relative Häufigkeit]], $K$37:$L$43, 2)</f>
        <v>unterdurchschnittlich viele</v>
      </c>
      <c r="F50" s="35"/>
      <c r="G50" s="45"/>
    </row>
    <row r="51" spans="2:7" x14ac:dyDescent="0.3">
      <c r="B51" s="5" t="s">
        <v>37</v>
      </c>
      <c r="C51" s="55">
        <v>4</v>
      </c>
      <c r="D51" s="8">
        <f>Tabelle478[[#This Row],[absolute Häufigkeit]]/$D$42</f>
        <v>0.16666666666666666</v>
      </c>
      <c r="E51" s="46" t="str">
        <f>VLOOKUP(Tabelle478[[#This Row],[relative Häufigkeit]], $K$37:$L$43, 2)</f>
        <v>durchschnittlich viele</v>
      </c>
      <c r="F51" s="52"/>
      <c r="G51" s="45"/>
    </row>
    <row r="52" spans="2:7" x14ac:dyDescent="0.3">
      <c r="B52" s="10" t="s">
        <v>38</v>
      </c>
      <c r="C52" s="56">
        <v>3</v>
      </c>
      <c r="D52" s="8">
        <f>Tabelle478[[#This Row],[absolute Häufigkeit]]/$D$42</f>
        <v>0.125</v>
      </c>
      <c r="E52" s="28" t="str">
        <f>VLOOKUP(Tabelle478[[#This Row],[relative Häufigkeit]], $K$37:$L$43, 2)</f>
        <v>unterdurchschnittlich viele</v>
      </c>
      <c r="F52" s="35"/>
      <c r="G52" s="45"/>
    </row>
    <row r="53" spans="2:7" x14ac:dyDescent="0.3">
      <c r="B53" s="25"/>
      <c r="C53" s="44"/>
      <c r="D53" s="34"/>
      <c r="E53" s="33"/>
      <c r="F53" s="34"/>
      <c r="G53" s="35"/>
    </row>
    <row r="54" spans="2:7" x14ac:dyDescent="0.3">
      <c r="B54" s="25"/>
      <c r="C54" s="33"/>
      <c r="D54" s="34"/>
      <c r="E54" s="33"/>
      <c r="F54" s="34"/>
      <c r="G54" s="35"/>
    </row>
    <row r="55" spans="2:7" x14ac:dyDescent="0.3">
      <c r="B55" s="25"/>
      <c r="C55" s="33"/>
      <c r="D55" s="34"/>
      <c r="E55" s="33"/>
      <c r="F55" s="34"/>
      <c r="G55" s="36"/>
    </row>
    <row r="56" spans="2:7" x14ac:dyDescent="0.3">
      <c r="B56" s="25"/>
      <c r="C56" s="33"/>
      <c r="D56" s="34"/>
      <c r="E56" s="33"/>
      <c r="F56" s="34"/>
      <c r="G56" s="36"/>
    </row>
    <row r="57" spans="2:7" x14ac:dyDescent="0.3">
      <c r="B57" s="25"/>
      <c r="C57" s="33"/>
      <c r="D57" s="34"/>
      <c r="E57" s="33"/>
      <c r="F57" s="34"/>
      <c r="G57" s="36"/>
    </row>
    <row r="58" spans="2:7" x14ac:dyDescent="0.3">
      <c r="B58" s="25"/>
      <c r="C58" s="33"/>
      <c r="D58" s="34"/>
      <c r="E58" s="33"/>
      <c r="F58" s="34"/>
      <c r="G58" s="36"/>
    </row>
    <row r="61" spans="2:7" x14ac:dyDescent="0.3">
      <c r="F61" t="s">
        <v>51</v>
      </c>
    </row>
  </sheetData>
  <mergeCells count="6">
    <mergeCell ref="B12:C12"/>
    <mergeCell ref="C4:Y4"/>
    <mergeCell ref="C5:Y5"/>
    <mergeCell ref="C6:Y6"/>
    <mergeCell ref="C3:Y3"/>
    <mergeCell ref="C7:Y7"/>
  </mergeCells>
  <pageMargins left="0.7" right="0.7" top="0.78740157499999996" bottom="0.78740157499999996" header="0.3" footer="0.3"/>
  <pageSetup paperSize="9" orientation="portrait" horizontalDpi="200" verticalDpi="200" r:id="rId1"/>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Aufgabe</vt:lpstr>
      <vt:lpstr>Lösungen, Erwartungsbild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Heidrich</dc:creator>
  <cp:lastModifiedBy>Lucas Heidrich</cp:lastModifiedBy>
  <dcterms:created xsi:type="dcterms:W3CDTF">2021-07-06T15:38:56Z</dcterms:created>
  <dcterms:modified xsi:type="dcterms:W3CDTF">2021-08-20T08:32:28Z</dcterms:modified>
</cp:coreProperties>
</file>